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curement\Procurement Cards\Procurement Cards (live)\Published Files 2021\"/>
    </mc:Choice>
  </mc:AlternateContent>
  <xr:revisionPtr revIDLastSave="0" documentId="13_ncr:1_{71C0A3DC-907C-4891-90D1-32F679D4427C}" xr6:coauthVersionLast="47" xr6:coauthVersionMax="47" xr10:uidLastSave="{00000000-0000-0000-0000-000000000000}"/>
  <bookViews>
    <workbookView xWindow="-120" yWindow="-120" windowWidth="29040" windowHeight="15840" tabRatio="510" firstSheet="38" activeTab="44" xr2:uid="{00000000-000D-0000-FFFF-FFFF00000000}"/>
  </bookViews>
  <sheets>
    <sheet name="Front Sheet" sheetId="1" r:id="rId1"/>
    <sheet name="April" sheetId="21" r:id="rId2"/>
    <sheet name="May" sheetId="22" r:id="rId3"/>
    <sheet name="June" sheetId="23" r:id="rId4"/>
    <sheet name="July" sheetId="24" r:id="rId5"/>
    <sheet name="August" sheetId="18" r:id="rId6"/>
    <sheet name="September" sheetId="25" r:id="rId7"/>
    <sheet name="October" sheetId="26" r:id="rId8"/>
    <sheet name="November" sheetId="27" r:id="rId9"/>
    <sheet name="December" sheetId="28" r:id="rId10"/>
    <sheet name="January" sheetId="2" r:id="rId11"/>
    <sheet name="February" sheetId="20" r:id="rId12"/>
    <sheet name="March" sheetId="19" r:id="rId13"/>
    <sheet name="April 2020" sheetId="29" r:id="rId14"/>
    <sheet name="May 2020" sheetId="30" r:id="rId15"/>
    <sheet name="Sheet4" sheetId="46" r:id="rId16"/>
    <sheet name="Sheet5" sheetId="47" r:id="rId17"/>
    <sheet name="Sheet6" sheetId="48" r:id="rId18"/>
    <sheet name="Sheet7" sheetId="49" r:id="rId19"/>
    <sheet name="Sheet8" sheetId="50" r:id="rId20"/>
    <sheet name="Sheet9" sheetId="51" r:id="rId21"/>
    <sheet name="Sheet3" sheetId="44" r:id="rId22"/>
    <sheet name="Sheet2" sheetId="43" r:id="rId23"/>
    <sheet name="June 2020" sheetId="33" r:id="rId24"/>
    <sheet name="July 2020" sheetId="31" r:id="rId25"/>
    <sheet name="Aug 2020" sheetId="34" r:id="rId26"/>
    <sheet name="Sep 2020" sheetId="35" r:id="rId27"/>
    <sheet name="Oct 2020" sheetId="36" r:id="rId28"/>
    <sheet name="Nov 2020" sheetId="37" r:id="rId29"/>
    <sheet name="Dec 2020" sheetId="32" r:id="rId30"/>
    <sheet name="Jan 2021" sheetId="38" r:id="rId31"/>
    <sheet name="Feb 2021" sheetId="39" r:id="rId32"/>
    <sheet name="Mar 2021" sheetId="40" r:id="rId33"/>
    <sheet name="April 2021" sheetId="41" r:id="rId34"/>
    <sheet name="May 2021" sheetId="42" r:id="rId35"/>
    <sheet name="June 2021" sheetId="53" r:id="rId36"/>
    <sheet name="July 2021" sheetId="54" r:id="rId37"/>
    <sheet name="August 2021" sheetId="55" r:id="rId38"/>
    <sheet name="September 2021" sheetId="56" r:id="rId39"/>
    <sheet name="October 2021" sheetId="57" r:id="rId40"/>
    <sheet name="November 2021" sheetId="58" r:id="rId41"/>
    <sheet name="December 2021" sheetId="59" r:id="rId42"/>
    <sheet name="January 2022" sheetId="61" r:id="rId43"/>
    <sheet name="February 2022" sheetId="60" r:id="rId44"/>
    <sheet name="March 2022" sheetId="62" r:id="rId45"/>
  </sheets>
  <externalReferences>
    <externalReference r:id="rId46"/>
  </externalReferences>
  <definedNames>
    <definedName name="_xlnm.Print_Area" localSheetId="13">'April 2020'!$A$1:$G$23</definedName>
    <definedName name="_xlnm.Print_Area" localSheetId="29">'Dec 2020'!$A$1:$G$37</definedName>
    <definedName name="_xlnm.Print_Area" localSheetId="9">December!$A$2:$G$39</definedName>
    <definedName name="_xlnm.Print_Area" localSheetId="31">'Feb 2021'!$A$1:$G$47</definedName>
    <definedName name="_xlnm.Print_Area" localSheetId="11">February!$A$2:$G$56</definedName>
    <definedName name="_xlnm.Print_Area" localSheetId="30">'Jan 2021'!$A$1:$H$35</definedName>
    <definedName name="_xlnm.Print_Area" localSheetId="10">January!$A$2:$G$28</definedName>
    <definedName name="_xlnm.Print_Area" localSheetId="23">'June 2020'!$A$1:$I$19</definedName>
    <definedName name="_xlnm.Print_Area" localSheetId="32">'Mar 2021'!$A$1:$G$54</definedName>
    <definedName name="_xlnm.Print_Area" localSheetId="12">March!$A$2:$G$36</definedName>
    <definedName name="_xlnm.Print_Area" localSheetId="14">'May 2020'!$A$1:$H$34</definedName>
    <definedName name="_xlnm.Print_Area" localSheetId="28">'Nov 2020'!$A$1:$H$33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62" l="1"/>
  <c r="E33" i="60"/>
  <c r="E31" i="61"/>
  <c r="F33" i="59"/>
  <c r="F47" i="58"/>
  <c r="F7" i="41"/>
  <c r="F6" i="41"/>
  <c r="G7" i="41"/>
  <c r="F41" i="57"/>
  <c r="F45" i="56"/>
  <c r="F25" i="55"/>
  <c r="F41" i="54"/>
  <c r="F40" i="53"/>
  <c r="G4" i="42" l="1"/>
  <c r="F52" i="42"/>
  <c r="G46" i="42"/>
  <c r="G41" i="42"/>
  <c r="G38" i="42"/>
  <c r="G37" i="42"/>
  <c r="G36" i="42"/>
  <c r="G35" i="42"/>
  <c r="G32" i="42"/>
  <c r="G33" i="42"/>
  <c r="G25" i="42"/>
  <c r="G26" i="42"/>
  <c r="G27" i="42"/>
  <c r="G28" i="42"/>
  <c r="G29" i="42"/>
  <c r="G31" i="42"/>
  <c r="G24" i="42"/>
  <c r="G10" i="42"/>
  <c r="G12" i="42"/>
  <c r="G11" i="42"/>
  <c r="G9" i="42"/>
  <c r="F46" i="41" l="1"/>
  <c r="G35" i="41" l="1"/>
  <c r="G32" i="41"/>
  <c r="G29" i="41"/>
  <c r="G19" i="41" l="1"/>
  <c r="G18" i="41"/>
  <c r="G17" i="41"/>
  <c r="G16" i="41"/>
  <c r="G15" i="41"/>
  <c r="G14" i="41"/>
  <c r="G13" i="41"/>
  <c r="G11" i="41"/>
  <c r="G10" i="41"/>
  <c r="G9" i="41"/>
  <c r="G8" i="41"/>
  <c r="G6" i="41"/>
  <c r="G5" i="41"/>
  <c r="G4" i="41"/>
  <c r="F54" i="40" l="1"/>
  <c r="G5" i="40"/>
  <c r="G6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4" i="40"/>
  <c r="G9" i="39"/>
  <c r="E47" i="39"/>
  <c r="G4" i="39" l="1"/>
  <c r="G5" i="39"/>
  <c r="G6" i="39"/>
  <c r="G7" i="39"/>
  <c r="G8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3" i="39"/>
  <c r="F30" i="38"/>
  <c r="G5" i="38" l="1"/>
  <c r="G6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4" i="38"/>
  <c r="H7" i="38"/>
  <c r="G35" i="38" l="1"/>
  <c r="G34" i="38"/>
  <c r="G33" i="38"/>
  <c r="G32" i="38"/>
  <c r="E30" i="38"/>
  <c r="G10" i="37" l="1"/>
  <c r="F37" i="32"/>
  <c r="G5" i="32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4" i="32"/>
  <c r="F33" i="37"/>
  <c r="E33" i="37"/>
  <c r="G5" i="37"/>
  <c r="G6" i="37"/>
  <c r="G7" i="37"/>
  <c r="G8" i="37"/>
  <c r="G9" i="37"/>
  <c r="G11" i="37"/>
  <c r="G12" i="37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4" i="37"/>
  <c r="G23" i="29" l="1"/>
  <c r="G26" i="29" s="1"/>
  <c r="F23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4" i="29"/>
  <c r="E6" i="19" l="1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5" i="19"/>
  <c r="F36" i="19"/>
  <c r="H41" i="19"/>
  <c r="G36" i="19"/>
  <c r="E11" i="20"/>
  <c r="E6" i="20"/>
  <c r="E7" i="20"/>
  <c r="E8" i="20"/>
  <c r="E9" i="20"/>
  <c r="E10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" i="20"/>
  <c r="F56" i="20"/>
  <c r="G56" i="20"/>
  <c r="F28" i="2"/>
  <c r="E33" i="36" l="1"/>
  <c r="F33" i="36"/>
  <c r="G5" i="36"/>
  <c r="H5" i="36"/>
  <c r="G6" i="36"/>
  <c r="H6" i="36"/>
  <c r="H7" i="36"/>
  <c r="G8" i="36"/>
  <c r="H8" i="36"/>
  <c r="G9" i="36"/>
  <c r="H9" i="36"/>
  <c r="H10" i="36"/>
  <c r="G11" i="36"/>
  <c r="H11" i="36"/>
  <c r="G12" i="36"/>
  <c r="H12" i="36"/>
  <c r="H13" i="36"/>
  <c r="G14" i="36"/>
  <c r="H14" i="36"/>
  <c r="H15" i="36"/>
  <c r="G16" i="36"/>
  <c r="H16" i="36"/>
  <c r="G17" i="36"/>
  <c r="H17" i="36"/>
  <c r="H18" i="36"/>
  <c r="G19" i="36"/>
  <c r="H19" i="36"/>
  <c r="G20" i="36"/>
  <c r="H20" i="36"/>
  <c r="H21" i="36"/>
  <c r="G22" i="36"/>
  <c r="H22" i="36"/>
  <c r="G23" i="36"/>
  <c r="H23" i="36"/>
  <c r="G24" i="36"/>
  <c r="H24" i="36"/>
  <c r="G25" i="36"/>
  <c r="H25" i="36"/>
  <c r="G26" i="36"/>
  <c r="H26" i="36"/>
  <c r="G27" i="36"/>
  <c r="H27" i="36"/>
  <c r="G28" i="36"/>
  <c r="H28" i="36"/>
  <c r="G29" i="36"/>
  <c r="H29" i="36"/>
  <c r="G30" i="36"/>
  <c r="H30" i="36"/>
  <c r="G31" i="36"/>
  <c r="H31" i="36"/>
  <c r="G32" i="36"/>
  <c r="H32" i="36"/>
  <c r="H4" i="36"/>
  <c r="G4" i="36"/>
  <c r="H3" i="36"/>
  <c r="E29" i="35"/>
  <c r="G4" i="35"/>
  <c r="G6" i="35"/>
  <c r="G7" i="35"/>
  <c r="G9" i="35"/>
  <c r="G11" i="35"/>
  <c r="G21" i="35"/>
  <c r="G22" i="35"/>
  <c r="G23" i="35"/>
  <c r="G24" i="35"/>
  <c r="G25" i="35"/>
  <c r="G26" i="35"/>
  <c r="G27" i="35"/>
  <c r="G28" i="35"/>
  <c r="H18" i="35"/>
  <c r="G19" i="35"/>
  <c r="H19" i="35"/>
  <c r="G20" i="35"/>
  <c r="H20" i="35"/>
  <c r="H21" i="35"/>
  <c r="H22" i="35"/>
  <c r="H23" i="35"/>
  <c r="H24" i="35"/>
  <c r="H25" i="35"/>
  <c r="H26" i="35"/>
  <c r="H27" i="35"/>
  <c r="H28" i="35"/>
  <c r="H17" i="35"/>
  <c r="G17" i="35"/>
  <c r="H16" i="35"/>
  <c r="G16" i="35"/>
  <c r="H15" i="35"/>
  <c r="H14" i="35"/>
  <c r="G14" i="35"/>
  <c r="H13" i="35"/>
  <c r="H12" i="35"/>
  <c r="G12" i="35"/>
  <c r="H11" i="35"/>
  <c r="H10" i="35"/>
  <c r="H9" i="35"/>
  <c r="H8" i="35"/>
  <c r="H7" i="35"/>
  <c r="H6" i="35"/>
  <c r="H5" i="35"/>
  <c r="H4" i="35"/>
  <c r="H3" i="35"/>
  <c r="G33" i="36" l="1"/>
  <c r="G29" i="35"/>
  <c r="H12" i="34"/>
  <c r="E19" i="34"/>
  <c r="G17" i="34"/>
  <c r="H17" i="34"/>
  <c r="G18" i="34"/>
  <c r="H18" i="34"/>
  <c r="H16" i="34"/>
  <c r="G16" i="34"/>
  <c r="H15" i="34"/>
  <c r="G15" i="34"/>
  <c r="H14" i="34"/>
  <c r="G14" i="34"/>
  <c r="H13" i="34"/>
  <c r="G13" i="34"/>
  <c r="G12" i="34"/>
  <c r="H11" i="34"/>
  <c r="H10" i="34"/>
  <c r="H9" i="34"/>
  <c r="H8" i="34"/>
  <c r="H7" i="34"/>
  <c r="H6" i="34"/>
  <c r="H5" i="34"/>
  <c r="H4" i="34"/>
  <c r="H3" i="34"/>
  <c r="E27" i="31"/>
  <c r="G20" i="31"/>
  <c r="H16" i="31"/>
  <c r="H17" i="31"/>
  <c r="H18" i="31"/>
  <c r="H19" i="31"/>
  <c r="H20" i="31"/>
  <c r="G21" i="31"/>
  <c r="H21" i="31"/>
  <c r="G22" i="31"/>
  <c r="H22" i="31"/>
  <c r="G23" i="31"/>
  <c r="H23" i="31"/>
  <c r="G24" i="31"/>
  <c r="H24" i="31"/>
  <c r="G25" i="31"/>
  <c r="H25" i="31"/>
  <c r="G26" i="31"/>
  <c r="H2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G11" i="33" l="1"/>
  <c r="G13" i="33"/>
  <c r="G14" i="33"/>
  <c r="G15" i="33"/>
  <c r="G16" i="33"/>
  <c r="E17" i="33"/>
  <c r="E12" i="33"/>
  <c r="G12" i="33" s="1"/>
  <c r="E13" i="33"/>
  <c r="E14" i="33"/>
  <c r="E11" i="33"/>
  <c r="G17" i="33" l="1"/>
  <c r="H4" i="33"/>
  <c r="H5" i="33"/>
  <c r="H6" i="33"/>
  <c r="H7" i="33"/>
  <c r="H8" i="33"/>
  <c r="H9" i="33"/>
  <c r="H10" i="33"/>
  <c r="H11" i="33"/>
  <c r="H12" i="33"/>
  <c r="H13" i="33"/>
  <c r="H14" i="33"/>
  <c r="H15" i="33"/>
  <c r="H16" i="33"/>
  <c r="H3" i="33"/>
  <c r="G21" i="30"/>
  <c r="G22" i="30"/>
  <c r="G23" i="30"/>
  <c r="G24" i="30"/>
  <c r="G20" i="30"/>
  <c r="E25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4" i="30"/>
  <c r="F21" i="34"/>
  <c r="F29" i="31"/>
  <c r="F19" i="33"/>
  <c r="F25" i="30"/>
  <c r="F27" i="30" s="1"/>
  <c r="E7" i="2" l="1"/>
  <c r="E8" i="2"/>
  <c r="E10" i="2"/>
  <c r="E12" i="2"/>
  <c r="E14" i="2"/>
  <c r="E16" i="2"/>
  <c r="E17" i="2"/>
  <c r="E18" i="2"/>
  <c r="E19" i="2"/>
  <c r="E20" i="2"/>
  <c r="E21" i="2"/>
  <c r="E23" i="2"/>
  <c r="E25" i="2"/>
  <c r="E26" i="2"/>
  <c r="E5" i="2"/>
  <c r="E31" i="28"/>
  <c r="E12" i="28" l="1"/>
  <c r="E14" i="28"/>
  <c r="E16" i="28"/>
  <c r="E17" i="28"/>
  <c r="E18" i="28"/>
  <c r="E19" i="28"/>
  <c r="E20" i="28"/>
  <c r="E22" i="28"/>
  <c r="E24" i="28"/>
  <c r="E26" i="28"/>
  <c r="E27" i="28"/>
  <c r="E28" i="28"/>
  <c r="E29" i="28"/>
  <c r="E30" i="28"/>
  <c r="E32" i="28"/>
  <c r="E34" i="28"/>
  <c r="E35" i="28"/>
  <c r="E36" i="28"/>
  <c r="E38" i="28"/>
  <c r="E6" i="28"/>
  <c r="E7" i="28"/>
  <c r="E8" i="28"/>
  <c r="E9" i="28"/>
  <c r="E10" i="28"/>
  <c r="E5" i="28"/>
  <c r="F7" i="2" l="1"/>
  <c r="F32" i="28"/>
  <c r="F26" i="28"/>
  <c r="F12" i="28"/>
  <c r="F10" i="28"/>
  <c r="F7" i="28"/>
  <c r="F5" i="28"/>
  <c r="F39" i="28" s="1"/>
  <c r="E47" i="27"/>
  <c r="E46" i="27"/>
  <c r="E45" i="27"/>
  <c r="E44" i="27"/>
  <c r="E43" i="27"/>
  <c r="E42" i="27"/>
  <c r="E41" i="27"/>
  <c r="E40" i="27"/>
  <c r="E39" i="27"/>
  <c r="E37" i="27"/>
  <c r="E36" i="27"/>
  <c r="E35" i="27"/>
  <c r="E33" i="27"/>
  <c r="E31" i="27"/>
  <c r="E30" i="27"/>
  <c r="E28" i="27"/>
  <c r="E27" i="27"/>
  <c r="E25" i="27"/>
  <c r="E24" i="27"/>
  <c r="E22" i="27"/>
  <c r="E21" i="27"/>
  <c r="E19" i="27"/>
  <c r="E18" i="27"/>
  <c r="E17" i="27"/>
  <c r="E16" i="27"/>
  <c r="E14" i="27"/>
  <c r="E13" i="27"/>
  <c r="E12" i="27"/>
  <c r="E11" i="27"/>
  <c r="E10" i="27"/>
  <c r="E9" i="27"/>
  <c r="E8" i="27"/>
  <c r="E7" i="27"/>
  <c r="E6" i="27"/>
  <c r="E5" i="27"/>
  <c r="E44" i="26"/>
  <c r="E42" i="26"/>
  <c r="E41" i="26"/>
  <c r="E40" i="26"/>
  <c r="E39" i="26"/>
  <c r="E38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3" i="26"/>
  <c r="E22" i="26"/>
  <c r="E21" i="26"/>
  <c r="E19" i="26"/>
  <c r="E18" i="26"/>
  <c r="E17" i="26"/>
  <c r="E15" i="26"/>
  <c r="E14" i="26"/>
  <c r="E12" i="26"/>
  <c r="E11" i="26"/>
  <c r="E10" i="26"/>
  <c r="E9" i="26"/>
  <c r="E8" i="26"/>
  <c r="E7" i="26"/>
  <c r="E6" i="26"/>
  <c r="E5" i="26"/>
  <c r="E56" i="25"/>
  <c r="E55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5" i="25"/>
  <c r="E23" i="25"/>
  <c r="E22" i="25"/>
  <c r="E21" i="25"/>
  <c r="E20" i="25"/>
  <c r="E19" i="25"/>
  <c r="E18" i="25"/>
  <c r="E17" i="25"/>
  <c r="E15" i="25"/>
  <c r="E13" i="25"/>
  <c r="E11" i="25"/>
  <c r="E10" i="25"/>
  <c r="E8" i="25"/>
  <c r="E7" i="25"/>
  <c r="E5" i="25"/>
  <c r="E62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6" i="18"/>
  <c r="E15" i="18"/>
  <c r="E14" i="18"/>
  <c r="E12" i="18"/>
  <c r="E11" i="18"/>
  <c r="E10" i="18"/>
  <c r="E9" i="18"/>
  <c r="E8" i="18"/>
  <c r="E6" i="18"/>
  <c r="E5" i="18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5" i="24"/>
  <c r="E13" i="24"/>
  <c r="E12" i="24"/>
  <c r="E11" i="24"/>
  <c r="E10" i="24"/>
  <c r="E9" i="24"/>
  <c r="E8" i="24"/>
  <c r="E7" i="24"/>
  <c r="E6" i="24"/>
  <c r="E5" i="24"/>
  <c r="E35" i="23"/>
  <c r="E34" i="23"/>
  <c r="E33" i="23"/>
  <c r="E31" i="23"/>
  <c r="E29" i="23"/>
  <c r="E27" i="23"/>
  <c r="E26" i="23"/>
  <c r="E25" i="23"/>
  <c r="E24" i="23"/>
  <c r="E23" i="23"/>
  <c r="E22" i="23"/>
  <c r="E21" i="23"/>
  <c r="E20" i="23"/>
  <c r="E19" i="23"/>
  <c r="E17" i="23"/>
  <c r="E16" i="23"/>
  <c r="E15" i="23"/>
  <c r="E14" i="23"/>
  <c r="E12" i="23"/>
  <c r="E10" i="23"/>
  <c r="E9" i="23"/>
  <c r="E7" i="23"/>
  <c r="E6" i="23"/>
  <c r="E5" i="23"/>
  <c r="E55" i="22"/>
  <c r="E54" i="22"/>
  <c r="E53" i="22"/>
  <c r="E52" i="22"/>
  <c r="E51" i="22"/>
  <c r="E50" i="22"/>
  <c r="E49" i="22"/>
  <c r="E48" i="22"/>
  <c r="E47" i="22"/>
  <c r="E45" i="22"/>
  <c r="E44" i="22"/>
  <c r="E42" i="22"/>
  <c r="E41" i="22"/>
  <c r="E40" i="22"/>
  <c r="E38" i="22"/>
  <c r="E36" i="22"/>
  <c r="E35" i="22"/>
  <c r="E34" i="22"/>
  <c r="E33" i="22"/>
  <c r="E32" i="22"/>
  <c r="E31" i="22"/>
  <c r="E30" i="22"/>
  <c r="E29" i="22"/>
  <c r="E27" i="22"/>
  <c r="E25" i="22"/>
  <c r="E24" i="22"/>
  <c r="E23" i="22"/>
  <c r="E22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32" i="21"/>
  <c r="E31" i="21"/>
  <c r="E30" i="21"/>
  <c r="E29" i="21"/>
  <c r="E27" i="21"/>
  <c r="E26" i="21"/>
  <c r="E24" i="21"/>
  <c r="E23" i="21"/>
  <c r="E22" i="21"/>
  <c r="E21" i="21"/>
  <c r="E20" i="21"/>
  <c r="E19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</calcChain>
</file>

<file path=xl/sharedStrings.xml><?xml version="1.0" encoding="utf-8"?>
<sst xmlns="http://schemas.openxmlformats.org/spreadsheetml/2006/main" count="4089" uniqueCount="1180">
  <si>
    <r>
      <rPr>
        <b/>
        <sz val="14"/>
        <rFont val="Arial"/>
      </rPr>
      <t>Contents</t>
    </r>
  </si>
  <si>
    <r>
      <rPr>
        <b/>
        <sz val="9"/>
        <rFont val="Arial"/>
      </rPr>
      <t>User 2</t>
    </r>
  </si>
  <si>
    <r>
      <rPr>
        <b/>
        <sz val="9"/>
        <rFont val="Arial"/>
      </rPr>
      <t>User 3</t>
    </r>
  </si>
  <si>
    <r>
      <rPr>
        <b/>
        <sz val="9"/>
        <rFont val="Arial"/>
      </rPr>
      <t>User 5</t>
    </r>
  </si>
  <si>
    <t>Order ref</t>
  </si>
  <si>
    <t>User 1</t>
  </si>
  <si>
    <t>Mayoral</t>
  </si>
  <si>
    <t>Order date</t>
  </si>
  <si>
    <t>Supplier Name</t>
  </si>
  <si>
    <t>Description of Goods/Services</t>
  </si>
  <si>
    <t>Gross Amount (including VAT)</t>
  </si>
  <si>
    <t>Commercial &amp; Development</t>
  </si>
  <si>
    <t>TOTAL</t>
  </si>
  <si>
    <t>Housing</t>
  </si>
  <si>
    <t>User 6</t>
  </si>
  <si>
    <t>Finance</t>
  </si>
  <si>
    <t>Corporate Services</t>
  </si>
  <si>
    <t>Building Control</t>
  </si>
  <si>
    <t>Finance &amp; Legal</t>
  </si>
  <si>
    <t>User 7</t>
  </si>
  <si>
    <t>User 8</t>
  </si>
  <si>
    <t>User 9</t>
  </si>
  <si>
    <t>User 10</t>
  </si>
  <si>
    <t>Procurement Card April 2019 - March 2020</t>
  </si>
  <si>
    <t xml:space="preserve">Month  </t>
  </si>
  <si>
    <t>Page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</si>
  <si>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</si>
  <si>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</si>
  <si>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</si>
  <si>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</si>
  <si>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</si>
  <si>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</si>
  <si>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</si>
  <si>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</si>
  <si>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</si>
  <si>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</si>
  <si>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</si>
  <si>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</si>
  <si>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VAT Value</t>
  </si>
  <si>
    <t>VAT value</t>
  </si>
  <si>
    <t>Premier Inn</t>
  </si>
  <si>
    <t>27.03.19</t>
  </si>
  <si>
    <t>29.03.19</t>
  </si>
  <si>
    <t>The Works</t>
  </si>
  <si>
    <t>30.03.19</t>
  </si>
  <si>
    <t>Timpsons</t>
  </si>
  <si>
    <t>Flowerbox</t>
  </si>
  <si>
    <t>M&amp;S</t>
  </si>
  <si>
    <t>Morrisons</t>
  </si>
  <si>
    <t>SADC</t>
  </si>
  <si>
    <t>05.04.19</t>
  </si>
  <si>
    <t>09.04.19</t>
  </si>
  <si>
    <t>24.04.19</t>
  </si>
  <si>
    <t>25.04.19</t>
  </si>
  <si>
    <t>CITB</t>
  </si>
  <si>
    <t>CITB H&amp;S Test (CSCS Site Cards)</t>
  </si>
  <si>
    <t>01.04.19</t>
  </si>
  <si>
    <t>JCT on Demand e-contract for Noke Shot enabling works</t>
  </si>
  <si>
    <t>TrainTicket</t>
  </si>
  <si>
    <t>Trainline</t>
  </si>
  <si>
    <t>JCT</t>
  </si>
  <si>
    <t>10.04.19</t>
  </si>
  <si>
    <t>www.192.com</t>
  </si>
  <si>
    <t>User 2</t>
  </si>
  <si>
    <t>User 3</t>
  </si>
  <si>
    <t>02.04.19</t>
  </si>
  <si>
    <t>Travel to York emergency</t>
  </si>
  <si>
    <t>15.04.19</t>
  </si>
  <si>
    <t>Chartered Institute in E London</t>
  </si>
  <si>
    <t>Museums</t>
  </si>
  <si>
    <t>03.04.19</t>
  </si>
  <si>
    <t>11.04.19</t>
  </si>
  <si>
    <t>Dropbox</t>
  </si>
  <si>
    <t>Paypal</t>
  </si>
  <si>
    <t>Badgemaster  Ltd</t>
  </si>
  <si>
    <t>Hospitality</t>
  </si>
  <si>
    <t>File Shairing</t>
  </si>
  <si>
    <t>Conservation NLHF</t>
  </si>
  <si>
    <t>Staff Badges</t>
  </si>
  <si>
    <t>LABC.UK.COM</t>
  </si>
  <si>
    <t>User 4</t>
  </si>
  <si>
    <t>User 5</t>
  </si>
  <si>
    <t>Training Local AuthorityBuildng Control</t>
  </si>
  <si>
    <t xml:space="preserve">Training  </t>
  </si>
  <si>
    <t>Training</t>
  </si>
  <si>
    <t>01.05.19</t>
  </si>
  <si>
    <t>08.05.19</t>
  </si>
  <si>
    <t>09.05.19</t>
  </si>
  <si>
    <t>10.05.19</t>
  </si>
  <si>
    <t>17.05.19</t>
  </si>
  <si>
    <t>18.05.19</t>
  </si>
  <si>
    <t>19.05.19</t>
  </si>
  <si>
    <t>21.05.19</t>
  </si>
  <si>
    <t>Wilko</t>
  </si>
  <si>
    <t>Dylans Craft Beer</t>
  </si>
  <si>
    <t>Catering</t>
  </si>
  <si>
    <t>Refreshments</t>
  </si>
  <si>
    <t>White Hart Tap</t>
  </si>
  <si>
    <t>22.05.19</t>
  </si>
  <si>
    <t>Tesco</t>
  </si>
  <si>
    <t>15.05.19</t>
  </si>
  <si>
    <t>23.05.19</t>
  </si>
  <si>
    <t>Expedia</t>
  </si>
  <si>
    <t>Facebook ads</t>
  </si>
  <si>
    <t>St Albans</t>
  </si>
  <si>
    <t>2 x business breakfast</t>
  </si>
  <si>
    <t>advertisement</t>
  </si>
  <si>
    <t>Refreshments for event</t>
  </si>
  <si>
    <t>Supplies for event</t>
  </si>
  <si>
    <t>Additional Keys</t>
  </si>
  <si>
    <t>Civic wreath for funeral</t>
  </si>
  <si>
    <t xml:space="preserve">SADC </t>
  </si>
  <si>
    <t>Temporary Event Notice for event</t>
  </si>
  <si>
    <t>Accommodation in Portsmouth</t>
  </si>
  <si>
    <t>British Geological Survey</t>
  </si>
  <si>
    <t>14.05.19</t>
  </si>
  <si>
    <t>Radon test at Noke Shot site</t>
  </si>
  <si>
    <t>Co-op</t>
  </si>
  <si>
    <t>28.05.19</t>
  </si>
  <si>
    <t>29.04.2019</t>
  </si>
  <si>
    <t>07.05.2019</t>
  </si>
  <si>
    <t>13.05.2019</t>
  </si>
  <si>
    <t>21.05.2019</t>
  </si>
  <si>
    <t>03.05.2019</t>
  </si>
  <si>
    <t>Stevenage Glass</t>
  </si>
  <si>
    <t>DropBox</t>
  </si>
  <si>
    <t>Reagent</t>
  </si>
  <si>
    <t>AIM</t>
  </si>
  <si>
    <t>Bates</t>
  </si>
  <si>
    <t xml:space="preserve">Centaur </t>
  </si>
  <si>
    <t>Simmons</t>
  </si>
  <si>
    <t>TSGN</t>
  </si>
  <si>
    <t>Exhibition Case Shelves</t>
  </si>
  <si>
    <t>File Sharing</t>
  </si>
  <si>
    <t>Conservation - Pickling</t>
  </si>
  <si>
    <t>Sector Membership</t>
  </si>
  <si>
    <t>Office Keys</t>
  </si>
  <si>
    <t>Creative Review - Annual Awards</t>
  </si>
  <si>
    <t>Volunteer Celebration Pickling Project</t>
  </si>
  <si>
    <t>24.05.19</t>
  </si>
  <si>
    <t>Moneyclaim.gov</t>
  </si>
  <si>
    <t>02.05.19</t>
  </si>
  <si>
    <t>EB</t>
  </si>
  <si>
    <t>Seminar Procurement</t>
  </si>
  <si>
    <t>GEN</t>
  </si>
  <si>
    <t>Register Office</t>
  </si>
  <si>
    <t>Reclaim money</t>
  </si>
  <si>
    <t>Total</t>
  </si>
  <si>
    <t>06.06.19</t>
  </si>
  <si>
    <t>25.06.19</t>
  </si>
  <si>
    <t>12.06.19</t>
  </si>
  <si>
    <t>19.06.19</t>
  </si>
  <si>
    <t>Speednames</t>
  </si>
  <si>
    <t>Facebook</t>
  </si>
  <si>
    <t>Ads</t>
  </si>
  <si>
    <t>Domain names</t>
  </si>
  <si>
    <t>03.06.2019</t>
  </si>
  <si>
    <t>26.06.2019</t>
  </si>
  <si>
    <t>27.06.2019</t>
  </si>
  <si>
    <t>www.ukactive.com</t>
  </si>
  <si>
    <t>TSGN Flitwick</t>
  </si>
  <si>
    <t>TSGN St Albans</t>
  </si>
  <si>
    <t xml:space="preserve">www.cskills.org </t>
  </si>
  <si>
    <t>Train ticket conference</t>
  </si>
  <si>
    <t>CSCS card application forms for 8 staff</t>
  </si>
  <si>
    <t>DVLA</t>
  </si>
  <si>
    <t>03.06.19</t>
  </si>
  <si>
    <t>05.06.19</t>
  </si>
  <si>
    <t>11.06.19</t>
  </si>
  <si>
    <t>20.06.19</t>
  </si>
  <si>
    <t>26.06.19</t>
  </si>
  <si>
    <t>Drop box</t>
  </si>
  <si>
    <t>Grand Arcade</t>
  </si>
  <si>
    <t>Rawlins Paint</t>
  </si>
  <si>
    <t>Lanyards tommorow</t>
  </si>
  <si>
    <t>Van Tax</t>
  </si>
  <si>
    <t>Marketing</t>
  </si>
  <si>
    <t>Training Day Refreshments</t>
  </si>
  <si>
    <t>Parking</t>
  </si>
  <si>
    <t>Museum Late Activity</t>
  </si>
  <si>
    <t>Honours Boards Varnish</t>
  </si>
  <si>
    <t>Volunteer Project</t>
  </si>
  <si>
    <t>28.06.19</t>
  </si>
  <si>
    <t>Argos</t>
  </si>
  <si>
    <t>appliance</t>
  </si>
  <si>
    <t>Capita Gas</t>
  </si>
  <si>
    <t>fuel</t>
  </si>
  <si>
    <t>30.05.19</t>
  </si>
  <si>
    <t>31.05.19</t>
  </si>
  <si>
    <t>27.06.19</t>
  </si>
  <si>
    <t>County Court</t>
  </si>
  <si>
    <t>03.07.19</t>
  </si>
  <si>
    <t>04.07.19</t>
  </si>
  <si>
    <t>10.07.19</t>
  </si>
  <si>
    <t>Hotel for a Conference</t>
  </si>
  <si>
    <t>Alliance Disposables</t>
  </si>
  <si>
    <t>18.07.19</t>
  </si>
  <si>
    <t>09.07.19</t>
  </si>
  <si>
    <t>Evenbrite</t>
  </si>
  <si>
    <t>London Fraud forum conference</t>
  </si>
  <si>
    <t>26.07.19</t>
  </si>
  <si>
    <t>11.07.19</t>
  </si>
  <si>
    <t>16.07.19</t>
  </si>
  <si>
    <t>17.07.19</t>
  </si>
  <si>
    <t>Lanyards Etc</t>
  </si>
  <si>
    <t>TV Licensing</t>
  </si>
  <si>
    <t>Lowe &amp; Fletcher</t>
  </si>
  <si>
    <t>FaceBook</t>
  </si>
  <si>
    <t>MailChimp</t>
  </si>
  <si>
    <t>Torcroft Hotel</t>
  </si>
  <si>
    <t>Lanyards</t>
  </si>
  <si>
    <t>TV License SAMG</t>
  </si>
  <si>
    <t>Office Furniture keys</t>
  </si>
  <si>
    <t>Conference/Training Sept</t>
  </si>
  <si>
    <t>Booking.com</t>
  </si>
  <si>
    <t>Hotel booking for a conference</t>
  </si>
  <si>
    <t>Utility supply - key card property</t>
  </si>
  <si>
    <t>2,4+F11:K40</t>
  </si>
  <si>
    <t>01.08.19</t>
  </si>
  <si>
    <t>03.08.19</t>
  </si>
  <si>
    <t>Hospice</t>
  </si>
  <si>
    <t>Charity</t>
  </si>
  <si>
    <t>GEN Register Office</t>
  </si>
  <si>
    <t>Copy of Death Certifcate</t>
  </si>
  <si>
    <t>02.08.19</t>
  </si>
  <si>
    <t>Speed names</t>
  </si>
  <si>
    <t>Url fee for: -	enjoystalbans.co.uk
-	enjoystalbans.com
-	enjoystalbans.net
-	enjoystalbans.org
-	visitstalbans.net
-	visitstalbans.org</t>
  </si>
  <si>
    <t>Url fee for: mosaiclettings.co.uk</t>
  </si>
  <si>
    <t>Url fee for verulamium.org</t>
  </si>
  <si>
    <t>08.08.19</t>
  </si>
  <si>
    <t>Vue NCS CITB</t>
  </si>
  <si>
    <t>Trainline.com, London</t>
  </si>
  <si>
    <t>CITB H&amp;S Test (For CSCS Site Cards)</t>
  </si>
  <si>
    <t>Train ticket for conference</t>
  </si>
  <si>
    <t>Museum</t>
  </si>
  <si>
    <t>IHASCO</t>
  </si>
  <si>
    <t>Abe Books</t>
  </si>
  <si>
    <t>Bates Office Serv</t>
  </si>
  <si>
    <t>Parking Services</t>
  </si>
  <si>
    <t>LOCO 2</t>
  </si>
  <si>
    <t>Curiosity Explorat</t>
  </si>
  <si>
    <t>H&amp;S Training</t>
  </si>
  <si>
    <t>Travel</t>
  </si>
  <si>
    <t>Research Science</t>
  </si>
  <si>
    <t>Replacement key Mplace</t>
  </si>
  <si>
    <t>Parking Bay Suspension</t>
  </si>
  <si>
    <t>Curator Travel</t>
  </si>
  <si>
    <t>CO OP</t>
  </si>
  <si>
    <t>McColls</t>
  </si>
  <si>
    <t>Amazon</t>
  </si>
  <si>
    <t>Priya Stores</t>
  </si>
  <si>
    <t>Utility Supply void property</t>
  </si>
  <si>
    <t>Items - housing open day</t>
  </si>
  <si>
    <t>Telecoms Equipment</t>
  </si>
  <si>
    <t>CIEH</t>
  </si>
  <si>
    <t>28.08.19</t>
  </si>
  <si>
    <t>10.09.19</t>
  </si>
  <si>
    <t>The Flag Shop Ltd</t>
  </si>
  <si>
    <t>LG Comms Annual Membership</t>
  </si>
  <si>
    <t>2-Day ticket - Public Service Communications Academy 2019 - MEMBER RATE</t>
  </si>
  <si>
    <t>LG Comms</t>
  </si>
  <si>
    <t>04.09.19</t>
  </si>
  <si>
    <t>22.09.19</t>
  </si>
  <si>
    <t>Coach hire</t>
  </si>
  <si>
    <t>Minibus tour for Councillors</t>
  </si>
  <si>
    <t>IT memory</t>
  </si>
  <si>
    <t>16.09.19</t>
  </si>
  <si>
    <t xml:space="preserve">Environment analyst ltd </t>
  </si>
  <si>
    <t>attendance at flooding seminar</t>
  </si>
  <si>
    <t>24.09.19</t>
  </si>
  <si>
    <t>Thameslink</t>
  </si>
  <si>
    <t>Train travel Harpenden to Blackfriars
Local Authority Conference
11 Kings Bench Walk</t>
  </si>
  <si>
    <t>Sign Holders Green Magic Co.</t>
  </si>
  <si>
    <t>Loco2</t>
  </si>
  <si>
    <t>Sign Holder</t>
  </si>
  <si>
    <t>Train Ticket - Loans</t>
  </si>
  <si>
    <t>Refund</t>
  </si>
  <si>
    <t>Train Travel - loans</t>
  </si>
  <si>
    <t>5000 contacts</t>
  </si>
  <si>
    <t>Openreach</t>
  </si>
  <si>
    <t>Non Refundable Survey 1 Cost</t>
  </si>
  <si>
    <t>13.09.19</t>
  </si>
  <si>
    <t>17.09.19</t>
  </si>
  <si>
    <t>Spar</t>
  </si>
  <si>
    <t>Nisbets</t>
  </si>
  <si>
    <t>Robert Dyas</t>
  </si>
  <si>
    <t>Voucher - open day</t>
  </si>
  <si>
    <t>Food - open day</t>
  </si>
  <si>
    <t>Items Temp accom</t>
  </si>
  <si>
    <t>Protective clothing for open day</t>
  </si>
  <si>
    <t>Equipment - open day</t>
  </si>
  <si>
    <t>Kids Items - open day</t>
  </si>
  <si>
    <t>CIHE</t>
  </si>
  <si>
    <t>Chartered Status fee</t>
  </si>
  <si>
    <t>Noise Control Conference</t>
  </si>
  <si>
    <t>09.10.19</t>
  </si>
  <si>
    <t>15.10.19</t>
  </si>
  <si>
    <t>16.10.19</t>
  </si>
  <si>
    <t>17.10.10</t>
  </si>
  <si>
    <t>18.10.19</t>
  </si>
  <si>
    <t>19.10.19</t>
  </si>
  <si>
    <t>22.10.19</t>
  </si>
  <si>
    <t>25.10.19</t>
  </si>
  <si>
    <t>Flags.co.uk</t>
  </si>
  <si>
    <t>South East Employers</t>
  </si>
  <si>
    <t>Gordon Craig Theatre</t>
  </si>
  <si>
    <t>24.10.19</t>
  </si>
  <si>
    <t>01.10.2019</t>
  </si>
  <si>
    <t>09.10.2019</t>
  </si>
  <si>
    <t>18.10.2019</t>
  </si>
  <si>
    <t>PayPal Royal Institute</t>
  </si>
  <si>
    <t>www.csskills.org, Kings Lynn</t>
  </si>
  <si>
    <t xml:space="preserve">RIBA Contract Purhase for Noike Shot development </t>
  </si>
  <si>
    <t>Train ticket  Speaker: Construction Frameworks Conference 2019, Kensington Town Hall, Hornton S</t>
  </si>
  <si>
    <t xml:space="preserve">CSCS application for card for Project Manager </t>
  </si>
  <si>
    <t>Marks and Sepncer</t>
  </si>
  <si>
    <t>East Herts DC</t>
  </si>
  <si>
    <t>Voucher - Prize Draw</t>
  </si>
  <si>
    <t>Staff training</t>
  </si>
  <si>
    <t>Farrow &amp; Ball</t>
  </si>
  <si>
    <t>Ikea</t>
  </si>
  <si>
    <t>Pathe</t>
  </si>
  <si>
    <t>Wright Plastics</t>
  </si>
  <si>
    <t>The White House</t>
  </si>
  <si>
    <t>MOL</t>
  </si>
  <si>
    <t>Survey Monkey</t>
  </si>
  <si>
    <t xml:space="preserve">XXLPIX </t>
  </si>
  <si>
    <t>Mailchimp</t>
  </si>
  <si>
    <t>Ryman</t>
  </si>
  <si>
    <t>Paint - Science Exhib</t>
  </si>
  <si>
    <t xml:space="preserve">Family Learning - Science </t>
  </si>
  <si>
    <t>Film Science Exhib</t>
  </si>
  <si>
    <t>Exhibition Materials - Science</t>
  </si>
  <si>
    <t>Hotel - Conference</t>
  </si>
  <si>
    <t>mailchimp</t>
  </si>
  <si>
    <t>dropbox IT storage</t>
  </si>
  <si>
    <t>H&amp;S hazard tape - for event</t>
  </si>
  <si>
    <t>17.10.19</t>
  </si>
  <si>
    <t>Post Office</t>
  </si>
  <si>
    <t>Money Claim.gov.uk</t>
  </si>
  <si>
    <t>Security metrics</t>
  </si>
  <si>
    <t>Postage</t>
  </si>
  <si>
    <t>Data analysis</t>
  </si>
  <si>
    <t>Westminster Insight</t>
  </si>
  <si>
    <t xml:space="preserve">Two places on Housing  Training </t>
  </si>
  <si>
    <t>08.11.19</t>
  </si>
  <si>
    <t>14.11.19</t>
  </si>
  <si>
    <t>20.11.19</t>
  </si>
  <si>
    <t>21.11.19</t>
  </si>
  <si>
    <t>22.11.19</t>
  </si>
  <si>
    <t>23.11.19</t>
  </si>
  <si>
    <t>Beelex</t>
  </si>
  <si>
    <t>The Ultimate Promotion</t>
  </si>
  <si>
    <t>Flowers Flowers</t>
  </si>
  <si>
    <t>Promotional mechandise</t>
  </si>
  <si>
    <t>Electrical euqipment</t>
  </si>
  <si>
    <t>31.10.19</t>
  </si>
  <si>
    <t>04.11.19</t>
  </si>
  <si>
    <t>18.11.19</t>
  </si>
  <si>
    <t>Trainline.com</t>
  </si>
  <si>
    <t>WWW.LARESERVE-APAR</t>
  </si>
  <si>
    <t>Theatre tickets for an event</t>
  </si>
  <si>
    <t>Hotel for conference</t>
  </si>
  <si>
    <t>11.11.2019</t>
  </si>
  <si>
    <t xml:space="preserve">Bird &amp; Davis Limited </t>
  </si>
  <si>
    <t>MDF Easels for CCOS Design Review Panel</t>
  </si>
  <si>
    <t>06.11.19</t>
  </si>
  <si>
    <t>Kofax</t>
  </si>
  <si>
    <t>IT software - Intelligence</t>
  </si>
  <si>
    <t>Pluralsight</t>
  </si>
  <si>
    <t>Education video course</t>
  </si>
  <si>
    <t>26.11.19</t>
  </si>
  <si>
    <t>General Election - overnight accommodation at Premier Inn for  members election team</t>
  </si>
  <si>
    <t>25.11.19</t>
  </si>
  <si>
    <t xml:space="preserve">Vouchers - tenant reward </t>
  </si>
  <si>
    <t>Items for Caretakers</t>
  </si>
  <si>
    <t>Borough IT Ltd</t>
  </si>
  <si>
    <t xml:space="preserve">IT software </t>
  </si>
  <si>
    <t>29.10.19</t>
  </si>
  <si>
    <t>Lawsociety</t>
  </si>
  <si>
    <t>Chartered Institute of East London</t>
  </si>
  <si>
    <t>Hertford County Council</t>
  </si>
  <si>
    <t>Conference</t>
  </si>
  <si>
    <t>Legal advice/course</t>
  </si>
  <si>
    <t>03.11.19</t>
  </si>
  <si>
    <t>05.11.19</t>
  </si>
  <si>
    <t>07.11.19</t>
  </si>
  <si>
    <t>15.11.19</t>
  </si>
  <si>
    <t>16.11.19</t>
  </si>
  <si>
    <t>17.11.19</t>
  </si>
  <si>
    <t>Motel One</t>
  </si>
  <si>
    <t>The Creative Place</t>
  </si>
  <si>
    <t>B &amp; B for Training Course</t>
  </si>
  <si>
    <t>Recruitment Advert</t>
  </si>
  <si>
    <t>Christmas Decorations</t>
  </si>
  <si>
    <t>Christmas Shop Display</t>
  </si>
  <si>
    <t>Christmas Tree fixings</t>
  </si>
  <si>
    <t>Printing - earlier in year</t>
  </si>
  <si>
    <t>Keys for electrical switch</t>
  </si>
  <si>
    <t>Latitude</t>
  </si>
  <si>
    <t>Decocube</t>
  </si>
  <si>
    <t>Hobby Craft</t>
  </si>
  <si>
    <t>Shoesmith</t>
  </si>
  <si>
    <t>IT storage</t>
  </si>
  <si>
    <t>Marketing mail</t>
  </si>
  <si>
    <t>28.11.19</t>
  </si>
  <si>
    <t>03.12.19</t>
  </si>
  <si>
    <t>04.12.19</t>
  </si>
  <si>
    <t>Waterstones</t>
  </si>
  <si>
    <t>Wilkos</t>
  </si>
  <si>
    <t>PWC.com</t>
  </si>
  <si>
    <t>PwC’s VAT e file spreadsheet</t>
  </si>
  <si>
    <t>19.12.19</t>
  </si>
  <si>
    <t>Arb.org.uk</t>
  </si>
  <si>
    <t>Architects registration board</t>
  </si>
  <si>
    <t>BUYBRAND TOOLS</t>
  </si>
  <si>
    <t xml:space="preserve">Protimeter Surveymaster 2 Moisture Meter </t>
  </si>
  <si>
    <t>11.12.19</t>
  </si>
  <si>
    <t>BT repayment works</t>
  </si>
  <si>
    <t>Telephone works</t>
  </si>
  <si>
    <t>Optimalprint</t>
  </si>
  <si>
    <t>CPL Training</t>
  </si>
  <si>
    <t>UKPOS.com</t>
  </si>
  <si>
    <t>Stationary</t>
  </si>
  <si>
    <t>Leaflet Holder</t>
  </si>
  <si>
    <t>Books</t>
  </si>
  <si>
    <t>27.11.19</t>
  </si>
  <si>
    <t>29.11.19</t>
  </si>
  <si>
    <t>06.12.19</t>
  </si>
  <si>
    <t>Doodly.com</t>
  </si>
  <si>
    <t>Whiteboard for presentation</t>
  </si>
  <si>
    <t>Vimeo.com</t>
  </si>
  <si>
    <t>Video viewing service</t>
  </si>
  <si>
    <t>Video Training Servcies</t>
  </si>
  <si>
    <t>05.12.19</t>
  </si>
  <si>
    <t>Planning</t>
  </si>
  <si>
    <t>12.12.19</t>
  </si>
  <si>
    <t>Phone directory</t>
  </si>
  <si>
    <t>Accomadation for conference</t>
  </si>
  <si>
    <t>Advertisement</t>
  </si>
  <si>
    <t>Damp, Mould and Excess Cold Training Course</t>
  </si>
  <si>
    <r>
      <rPr>
        <b/>
        <sz val="10"/>
        <rFont val="Arial"/>
        <family val="2"/>
      </rPr>
      <t>User 5</t>
    </r>
  </si>
  <si>
    <r>
      <rPr>
        <b/>
        <sz val="10"/>
        <rFont val="Arial"/>
        <family val="2"/>
      </rPr>
      <t>User 2</t>
    </r>
  </si>
  <si>
    <r>
      <rPr>
        <b/>
        <sz val="10"/>
        <rFont val="Arial"/>
        <family val="2"/>
      </rPr>
      <t>User 3</t>
    </r>
  </si>
  <si>
    <r>
      <rPr>
        <b/>
        <sz val="10"/>
        <rFont val="Arial"/>
        <family val="2"/>
      </rPr>
      <t>User 4</t>
    </r>
  </si>
  <si>
    <t>23.01.20</t>
  </si>
  <si>
    <t>Travel to a meeting</t>
  </si>
  <si>
    <t>15.01.20</t>
  </si>
  <si>
    <t>22.01.20</t>
  </si>
  <si>
    <t>31.12.20</t>
  </si>
  <si>
    <t>Vehicle Tax</t>
  </si>
  <si>
    <t>03.01.20</t>
  </si>
  <si>
    <t>06.01.20</t>
  </si>
  <si>
    <t>11.01.20</t>
  </si>
  <si>
    <t>16.01.20</t>
  </si>
  <si>
    <t>17.01.20</t>
  </si>
  <si>
    <t>21.01.20</t>
  </si>
  <si>
    <t>Projectorshop</t>
  </si>
  <si>
    <t>Projector</t>
  </si>
  <si>
    <t>ico.org.uk</t>
  </si>
  <si>
    <t>Data Protection</t>
  </si>
  <si>
    <t>Travel to a Conference</t>
  </si>
  <si>
    <t>27.12.20</t>
  </si>
  <si>
    <t>Education video site</t>
  </si>
  <si>
    <t>15.02.20</t>
  </si>
  <si>
    <t>18.02.20</t>
  </si>
  <si>
    <t>22.02.20</t>
  </si>
  <si>
    <t>27.02.20</t>
  </si>
  <si>
    <t>Easyjet</t>
  </si>
  <si>
    <t>Patricia May Florist</t>
  </si>
  <si>
    <t>Train for Conference</t>
  </si>
  <si>
    <t>Refreshment for an event</t>
  </si>
  <si>
    <t>Flight for a Conference</t>
  </si>
  <si>
    <t>Flowers for an event</t>
  </si>
  <si>
    <t>19.02.20</t>
  </si>
  <si>
    <t>Marketing ads</t>
  </si>
  <si>
    <t>03.02.20</t>
  </si>
  <si>
    <t>07.02.20</t>
  </si>
  <si>
    <t>13.02.20</t>
  </si>
  <si>
    <t>14.02.20</t>
  </si>
  <si>
    <t>Ryanair</t>
  </si>
  <si>
    <t>Graphics Plus</t>
  </si>
  <si>
    <t>Cathedral Book store</t>
  </si>
  <si>
    <t>Card Factory</t>
  </si>
  <si>
    <t>Card for an event</t>
  </si>
  <si>
    <t xml:space="preserve">Council </t>
  </si>
  <si>
    <t>31.02.20</t>
  </si>
  <si>
    <t>Training Course</t>
  </si>
  <si>
    <t>Wufoo</t>
  </si>
  <si>
    <t>Online form building</t>
  </si>
  <si>
    <t>20.02.20</t>
  </si>
  <si>
    <t>Train ticket for event</t>
  </si>
  <si>
    <t>Knowledge exchange</t>
  </si>
  <si>
    <t>Research</t>
  </si>
  <si>
    <t>27.01.20</t>
  </si>
  <si>
    <t>Community services</t>
  </si>
  <si>
    <t>06.02.20</t>
  </si>
  <si>
    <t>User 11</t>
  </si>
  <si>
    <t>25.02.20</t>
  </si>
  <si>
    <t>Licence</t>
  </si>
  <si>
    <t>User 12</t>
  </si>
  <si>
    <t>16.02.20</t>
  </si>
  <si>
    <t>17.02.20</t>
  </si>
  <si>
    <t>24.02.20</t>
  </si>
  <si>
    <t>Aimuseums</t>
  </si>
  <si>
    <t>Shoesmiths</t>
  </si>
  <si>
    <t>Café St Albans Museum</t>
  </si>
  <si>
    <t>Connevans.com</t>
  </si>
  <si>
    <t>Museum Materials</t>
  </si>
  <si>
    <t>Sundry</t>
  </si>
  <si>
    <t>Hearing equipment</t>
  </si>
  <si>
    <t>06.03.20</t>
  </si>
  <si>
    <t>Barprofessional</t>
  </si>
  <si>
    <t>Training course</t>
  </si>
  <si>
    <t>27.03.20</t>
  </si>
  <si>
    <t>10.04.20</t>
  </si>
  <si>
    <t>Hotel for meeting</t>
  </si>
  <si>
    <t>13.03.20</t>
  </si>
  <si>
    <t>Poundland</t>
  </si>
  <si>
    <t>26.03.20</t>
  </si>
  <si>
    <t>16.03.20</t>
  </si>
  <si>
    <t>Life Leamington</t>
  </si>
  <si>
    <t>02.03.20</t>
  </si>
  <si>
    <t>Freshskin.co.uk</t>
  </si>
  <si>
    <t>Plural sight.com</t>
  </si>
  <si>
    <t>godaddy.com</t>
  </si>
  <si>
    <t>Education Video site</t>
  </si>
  <si>
    <t>IT help</t>
  </si>
  <si>
    <t>28.02.20</t>
  </si>
  <si>
    <t>03.03.20</t>
  </si>
  <si>
    <t>05.03.20</t>
  </si>
  <si>
    <t>10.03.20</t>
  </si>
  <si>
    <t>17.03.20</t>
  </si>
  <si>
    <t>23.03.20</t>
  </si>
  <si>
    <t>Appliance direct.com</t>
  </si>
  <si>
    <t>Garden Museums</t>
  </si>
  <si>
    <t>Domino Pizzas</t>
  </si>
  <si>
    <t>Berkley Library</t>
  </si>
  <si>
    <t>Herts Chamber</t>
  </si>
  <si>
    <t>Sworders fine art</t>
  </si>
  <si>
    <t>Speednames.com</t>
  </si>
  <si>
    <t>Electrical appliance</t>
  </si>
  <si>
    <t>Event</t>
  </si>
  <si>
    <t>Council meeting</t>
  </si>
  <si>
    <t>Marketing ad</t>
  </si>
  <si>
    <t>Picture</t>
  </si>
  <si>
    <t>Order Ref</t>
  </si>
  <si>
    <t>IKEA</t>
  </si>
  <si>
    <t>Keysigns UK</t>
  </si>
  <si>
    <t>03.04.20</t>
  </si>
  <si>
    <t>07.04.20</t>
  </si>
  <si>
    <t>Emmaus</t>
  </si>
  <si>
    <t>Thames Link</t>
  </si>
  <si>
    <t>Furniture pack move because of Covid-19</t>
  </si>
  <si>
    <t>Supplies for events</t>
  </si>
  <si>
    <t>Safety signs (covid-19)</t>
  </si>
  <si>
    <t>01.04.20</t>
  </si>
  <si>
    <t>Travel for meeting</t>
  </si>
  <si>
    <t>28.04.20</t>
  </si>
  <si>
    <t>28.03.20</t>
  </si>
  <si>
    <t>06.04.20</t>
  </si>
  <si>
    <t>22.04.20</t>
  </si>
  <si>
    <t>Doodle.com</t>
  </si>
  <si>
    <t>Teamviewer.com</t>
  </si>
  <si>
    <t>Web based scheduling tool</t>
  </si>
  <si>
    <t>Web conferencing</t>
  </si>
  <si>
    <t>Affinity Water Ltd</t>
  </si>
  <si>
    <t>Water connection</t>
  </si>
  <si>
    <t>31.03.20</t>
  </si>
  <si>
    <t>16.04.20</t>
  </si>
  <si>
    <t>17.04.20</t>
  </si>
  <si>
    <t>Posture People Ltd</t>
  </si>
  <si>
    <t>Chair Wedge</t>
  </si>
  <si>
    <t>04.05.20</t>
  </si>
  <si>
    <t>05.05.20</t>
  </si>
  <si>
    <t>11.05.20</t>
  </si>
  <si>
    <t>Informa.com</t>
  </si>
  <si>
    <t>Environmental Healthbook</t>
  </si>
  <si>
    <t>Furnishing for temp accomadation</t>
  </si>
  <si>
    <t>Furnishings for temp accomadation</t>
  </si>
  <si>
    <t xml:space="preserve">Planning </t>
  </si>
  <si>
    <t>20.05.20</t>
  </si>
  <si>
    <t>Cbuilde.com</t>
  </si>
  <si>
    <t>Chartered assoc of Building Engineers</t>
  </si>
  <si>
    <t>28.05.20</t>
  </si>
  <si>
    <t>06.05.20</t>
  </si>
  <si>
    <t>13.05.20</t>
  </si>
  <si>
    <t>14.05.20</t>
  </si>
  <si>
    <t>19.05.20</t>
  </si>
  <si>
    <t>Pluralsight.com</t>
  </si>
  <si>
    <t>Zoom</t>
  </si>
  <si>
    <t>Avpartmaster.net</t>
  </si>
  <si>
    <t>Conference equipment</t>
  </si>
  <si>
    <t>07.05.20</t>
  </si>
  <si>
    <t>17.05.20</t>
  </si>
  <si>
    <t>Continental UK</t>
  </si>
  <si>
    <t>The Audience Agency</t>
  </si>
  <si>
    <t>Touchscreen</t>
  </si>
  <si>
    <t>Audience Research</t>
  </si>
  <si>
    <t>Domain Name</t>
  </si>
  <si>
    <t>09.06.20</t>
  </si>
  <si>
    <t>24.06.20</t>
  </si>
  <si>
    <t>Capital Gas</t>
  </si>
  <si>
    <t>Boots</t>
  </si>
  <si>
    <t>Gas connection</t>
  </si>
  <si>
    <t>06.06.20</t>
  </si>
  <si>
    <t>13.06.20</t>
  </si>
  <si>
    <t>03.06.20</t>
  </si>
  <si>
    <t>07.06.20</t>
  </si>
  <si>
    <t>12.06.20</t>
  </si>
  <si>
    <t>17.06.20</t>
  </si>
  <si>
    <t>Flashcentre</t>
  </si>
  <si>
    <t>Flash bulb</t>
  </si>
  <si>
    <t>Domain name</t>
  </si>
  <si>
    <t>Membership Museums</t>
  </si>
  <si>
    <t>27.06.20</t>
  </si>
  <si>
    <t>06.07.20</t>
  </si>
  <si>
    <t>07.07.20</t>
  </si>
  <si>
    <t>01.07.20</t>
  </si>
  <si>
    <t>Sundry for an event</t>
  </si>
  <si>
    <t>30.06.20</t>
  </si>
  <si>
    <t>Fastwork Places</t>
  </si>
  <si>
    <t>Covid-19 supplies</t>
  </si>
  <si>
    <t>14.07.20</t>
  </si>
  <si>
    <t>Community Services</t>
  </si>
  <si>
    <t>22.07.20</t>
  </si>
  <si>
    <t>03.07.20</t>
  </si>
  <si>
    <t>13.07.20</t>
  </si>
  <si>
    <t>17.07.20</t>
  </si>
  <si>
    <t>27.07.20</t>
  </si>
  <si>
    <t>Keim Paints</t>
  </si>
  <si>
    <t>DSG Retail</t>
  </si>
  <si>
    <t>Disclosure and Barring</t>
  </si>
  <si>
    <t>Shopify</t>
  </si>
  <si>
    <t>Interior Paint</t>
  </si>
  <si>
    <t>Electrical equiment</t>
  </si>
  <si>
    <t>DBS checking</t>
  </si>
  <si>
    <t>Ecomerce Software</t>
  </si>
  <si>
    <t>21.08.20</t>
  </si>
  <si>
    <t>Tourist information</t>
  </si>
  <si>
    <t>information tourism</t>
  </si>
  <si>
    <t>06.08.20</t>
  </si>
  <si>
    <t>13.08.20</t>
  </si>
  <si>
    <t>Zoom.com</t>
  </si>
  <si>
    <t>Web Conferencing</t>
  </si>
  <si>
    <t>29.07.20</t>
  </si>
  <si>
    <t>Chartered Institute EN London</t>
  </si>
  <si>
    <t>28.07.20</t>
  </si>
  <si>
    <t>03.08.20</t>
  </si>
  <si>
    <t>17.08.20</t>
  </si>
  <si>
    <t>25.08.20</t>
  </si>
  <si>
    <t>26.08.20</t>
  </si>
  <si>
    <t>Mailchimp.com</t>
  </si>
  <si>
    <t>Printed.com</t>
  </si>
  <si>
    <t>Dacorum Council</t>
  </si>
  <si>
    <t>Licence application</t>
  </si>
  <si>
    <t>Printed material</t>
  </si>
  <si>
    <t>03.09.20</t>
  </si>
  <si>
    <t>05.09.20</t>
  </si>
  <si>
    <t>10.09.20</t>
  </si>
  <si>
    <t>Royal mail sameday</t>
  </si>
  <si>
    <t>30.08.20</t>
  </si>
  <si>
    <t>11.09.20</t>
  </si>
  <si>
    <t>Hertschamber</t>
  </si>
  <si>
    <t>EU countdown to change</t>
  </si>
  <si>
    <t>15.09.20</t>
  </si>
  <si>
    <t>22.09.20</t>
  </si>
  <si>
    <t>One4all</t>
  </si>
  <si>
    <t>Complaint compensation</t>
  </si>
  <si>
    <t>1 yr renewal tourism photos</t>
  </si>
  <si>
    <t>06.09.20</t>
  </si>
  <si>
    <t>13.09.20</t>
  </si>
  <si>
    <t>02.09.20</t>
  </si>
  <si>
    <t>08.09.20</t>
  </si>
  <si>
    <t>17.09.20</t>
  </si>
  <si>
    <t>25.09.20</t>
  </si>
  <si>
    <t>DVLA vehicle Tax</t>
  </si>
  <si>
    <t>ukpos.com</t>
  </si>
  <si>
    <t>Careco.co.uk</t>
  </si>
  <si>
    <t>Boss Training Ltd</t>
  </si>
  <si>
    <t>Group for Ed Museum</t>
  </si>
  <si>
    <t>Seco rollator</t>
  </si>
  <si>
    <t>Passma course</t>
  </si>
  <si>
    <t>Poster frames</t>
  </si>
  <si>
    <t>Job ad</t>
  </si>
  <si>
    <t>vehicle Tax</t>
  </si>
  <si>
    <t>DVLA enforcement</t>
  </si>
  <si>
    <t>07.10.20</t>
  </si>
  <si>
    <t>Hertschamber.com</t>
  </si>
  <si>
    <t>09.10.20</t>
  </si>
  <si>
    <t>Chartererd Institute of EN London</t>
  </si>
  <si>
    <t>15.10.20</t>
  </si>
  <si>
    <t>Security Metrics</t>
  </si>
  <si>
    <t>Data Analysis</t>
  </si>
  <si>
    <t>10.10.20</t>
  </si>
  <si>
    <t>Security Industry</t>
  </si>
  <si>
    <t>22.10.20</t>
  </si>
  <si>
    <t>26.10.20</t>
  </si>
  <si>
    <t>Labc.uk.com</t>
  </si>
  <si>
    <t>Bre Group</t>
  </si>
  <si>
    <t>06.10.20</t>
  </si>
  <si>
    <t>13.10.20</t>
  </si>
  <si>
    <t>03.10.20</t>
  </si>
  <si>
    <t>11.10.20</t>
  </si>
  <si>
    <t>17.10.20</t>
  </si>
  <si>
    <t>19.10.20</t>
  </si>
  <si>
    <t>23.10.20</t>
  </si>
  <si>
    <t>25.10.20</t>
  </si>
  <si>
    <t>Shopfiy</t>
  </si>
  <si>
    <t>Sundry for event</t>
  </si>
  <si>
    <t>Crafts</t>
  </si>
  <si>
    <t>Keys</t>
  </si>
  <si>
    <t>Survey</t>
  </si>
  <si>
    <t>27.10.20</t>
  </si>
  <si>
    <t>Hardware</t>
  </si>
  <si>
    <t>GL CODE DESCRIPTION</t>
  </si>
  <si>
    <t xml:space="preserve"> - </t>
  </si>
  <si>
    <t>From Bank Statement</t>
  </si>
  <si>
    <t>Variance</t>
  </si>
  <si>
    <t>From Banks Statement</t>
  </si>
  <si>
    <t>Narrative</t>
  </si>
  <si>
    <t>EX VAT</t>
  </si>
  <si>
    <t>ex VAT</t>
  </si>
  <si>
    <t>3012/301160</t>
  </si>
  <si>
    <t>5025/301160</t>
  </si>
  <si>
    <t>4530/301160</t>
  </si>
  <si>
    <t>8000/301160</t>
  </si>
  <si>
    <t>2510/301160</t>
  </si>
  <si>
    <t>1222/307236</t>
  </si>
  <si>
    <t>PS01/950264</t>
  </si>
  <si>
    <t>5545/301160</t>
  </si>
  <si>
    <t>2300/301160</t>
  </si>
  <si>
    <t>C407/306311</t>
  </si>
  <si>
    <t>check zero</t>
  </si>
  <si>
    <t>GL CODE NARRATIVE</t>
  </si>
  <si>
    <t xml:space="preserve">ZERO CHECK </t>
  </si>
  <si>
    <t>CHIEF EXC</t>
  </si>
  <si>
    <t>Law Society Org</t>
  </si>
  <si>
    <t>Solicitor advice</t>
  </si>
  <si>
    <t>18.10.20</t>
  </si>
  <si>
    <t>EB Online Training</t>
  </si>
  <si>
    <t>Amazon Marketplace</t>
  </si>
  <si>
    <t>Business Training</t>
  </si>
  <si>
    <t>18.11.20</t>
  </si>
  <si>
    <t>28.11.20</t>
  </si>
  <si>
    <t>19.11.20</t>
  </si>
  <si>
    <t>Facebook Ads</t>
  </si>
  <si>
    <t>11.11.20</t>
  </si>
  <si>
    <t>Thomas Reuters Ltd</t>
  </si>
  <si>
    <t>JCT Contract</t>
  </si>
  <si>
    <t>06.11.20</t>
  </si>
  <si>
    <t>20.11.20</t>
  </si>
  <si>
    <t>14.10.20</t>
  </si>
  <si>
    <t>ST Albans Council</t>
  </si>
  <si>
    <t>Subscription</t>
  </si>
  <si>
    <t>Herts Council</t>
  </si>
  <si>
    <t>Death Certificate</t>
  </si>
  <si>
    <t>Delivery fees</t>
  </si>
  <si>
    <t>UPS Ltd</t>
  </si>
  <si>
    <t>30.11.20</t>
  </si>
  <si>
    <t>03.11.20</t>
  </si>
  <si>
    <t>12.11.20</t>
  </si>
  <si>
    <t>13.11.20</t>
  </si>
  <si>
    <t>17.11.20</t>
  </si>
  <si>
    <t>24.11.20</t>
  </si>
  <si>
    <t>27.11.20</t>
  </si>
  <si>
    <t>Premier inn</t>
  </si>
  <si>
    <t>BII Org</t>
  </si>
  <si>
    <t>Room booking exhibition</t>
  </si>
  <si>
    <t>Personal Licence</t>
  </si>
  <si>
    <t>HAM Membership</t>
  </si>
  <si>
    <t>Online Shop</t>
  </si>
  <si>
    <t>Key Cutting</t>
  </si>
  <si>
    <t>02.12.20</t>
  </si>
  <si>
    <t>19.12.20</t>
  </si>
  <si>
    <t>Facebook Ad</t>
  </si>
  <si>
    <t>04.12.20</t>
  </si>
  <si>
    <t>Chartered Institute EL</t>
  </si>
  <si>
    <t>08.12.20</t>
  </si>
  <si>
    <t>Temp Accomadaion furnishing</t>
  </si>
  <si>
    <t>PWC Shop Digital</t>
  </si>
  <si>
    <t>Security Meters</t>
  </si>
  <si>
    <t>Digital Solutions</t>
  </si>
  <si>
    <t>IT Security</t>
  </si>
  <si>
    <t>01.12.20</t>
  </si>
  <si>
    <t>14.12.20</t>
  </si>
  <si>
    <t>RTPI</t>
  </si>
  <si>
    <t>Online CPD</t>
  </si>
  <si>
    <t>Electronic Publications</t>
  </si>
  <si>
    <t>29.11.20</t>
  </si>
  <si>
    <t>06.12.20</t>
  </si>
  <si>
    <t>13.12.20</t>
  </si>
  <si>
    <t>Vimeo</t>
  </si>
  <si>
    <t>Video Training</t>
  </si>
  <si>
    <t>Thomas Telford Ltd</t>
  </si>
  <si>
    <t>Publishing Civil Engineers</t>
  </si>
  <si>
    <t>03.12.20</t>
  </si>
  <si>
    <t>17.12.20</t>
  </si>
  <si>
    <t>21.12.20</t>
  </si>
  <si>
    <t>24.12.20</t>
  </si>
  <si>
    <t>First4Magnets.com</t>
  </si>
  <si>
    <t>Mailchip</t>
  </si>
  <si>
    <t>RS Components</t>
  </si>
  <si>
    <t>Online Safeguarding Training</t>
  </si>
  <si>
    <t>GEM</t>
  </si>
  <si>
    <t>Battery</t>
  </si>
  <si>
    <t>Online Video Events</t>
  </si>
  <si>
    <t>Printable Magnets</t>
  </si>
  <si>
    <t xml:space="preserve">Battery </t>
  </si>
  <si>
    <t>12.01.21</t>
  </si>
  <si>
    <t>18.01.21</t>
  </si>
  <si>
    <t>19.01.21</t>
  </si>
  <si>
    <t>Domain Names</t>
  </si>
  <si>
    <t>30.12.21</t>
  </si>
  <si>
    <t>06.01.21</t>
  </si>
  <si>
    <t>13.01.21</t>
  </si>
  <si>
    <t>14.01.21</t>
  </si>
  <si>
    <t>26.01.21</t>
  </si>
  <si>
    <t>St Albans Council</t>
  </si>
  <si>
    <t>Community Servcies</t>
  </si>
  <si>
    <t>27.01.21</t>
  </si>
  <si>
    <t>03.01.21</t>
  </si>
  <si>
    <t>05.01.21</t>
  </si>
  <si>
    <t>11.01.21</t>
  </si>
  <si>
    <t>17.01.21</t>
  </si>
  <si>
    <t>20.01.21</t>
  </si>
  <si>
    <t>22.01.21</t>
  </si>
  <si>
    <t>23.01.21</t>
  </si>
  <si>
    <t>UK RS Online</t>
  </si>
  <si>
    <t>EB Creative Consultants</t>
  </si>
  <si>
    <t>Mental Health Awareness</t>
  </si>
  <si>
    <t>Business Creative</t>
  </si>
  <si>
    <t>Mail</t>
  </si>
  <si>
    <t>Cellpack</t>
  </si>
  <si>
    <t>File Hosting</t>
  </si>
  <si>
    <t>Delivery Charges</t>
  </si>
  <si>
    <t>Thomson Reuters UK LTD</t>
  </si>
  <si>
    <t>JCT Contracts</t>
  </si>
  <si>
    <t xml:space="preserve">User 8 </t>
  </si>
  <si>
    <t>Chartered of East London</t>
  </si>
  <si>
    <t>License</t>
  </si>
  <si>
    <t>Borough IT Limited</t>
  </si>
  <si>
    <t>Building Regulations Website</t>
  </si>
  <si>
    <t>Wufoo.com</t>
  </si>
  <si>
    <t>IT Form</t>
  </si>
  <si>
    <t>ICO.org.uk</t>
  </si>
  <si>
    <t>Licensing</t>
  </si>
  <si>
    <t>Pluralsite</t>
  </si>
  <si>
    <t>Educational Video Site</t>
  </si>
  <si>
    <t>Discloure &amp; Baring Liverpool</t>
  </si>
  <si>
    <t>DBS</t>
  </si>
  <si>
    <t>Mail Drop</t>
  </si>
  <si>
    <t xml:space="preserve">Facebook </t>
  </si>
  <si>
    <t>E-Commerce Platform</t>
  </si>
  <si>
    <t>UK Safety Footwear</t>
  </si>
  <si>
    <t>PPE</t>
  </si>
  <si>
    <t>Olympic</t>
  </si>
  <si>
    <t>Dr Martins</t>
  </si>
  <si>
    <t>Bar Professional</t>
  </si>
  <si>
    <t>Membership</t>
  </si>
  <si>
    <t>Amazon Market Place</t>
  </si>
  <si>
    <t>EA Waste Carriers</t>
  </si>
  <si>
    <t>Waste Removal</t>
  </si>
  <si>
    <t>Timsons</t>
  </si>
  <si>
    <t>Furnishings for temp accomodation</t>
  </si>
  <si>
    <t>Certass Ltd</t>
  </si>
  <si>
    <t>Approval Certificate Scheme</t>
  </si>
  <si>
    <t>Surveys</t>
  </si>
  <si>
    <t>Educational Video</t>
  </si>
  <si>
    <t>Software</t>
  </si>
  <si>
    <t>FS Scsoftland</t>
  </si>
  <si>
    <t>St Albans District Council</t>
  </si>
  <si>
    <t>Hertfordshire County Council</t>
  </si>
  <si>
    <t>Internet</t>
  </si>
  <si>
    <t>TV Licenses</t>
  </si>
  <si>
    <t>Licenses</t>
  </si>
  <si>
    <t>Screwfix</t>
  </si>
  <si>
    <t>Equipment</t>
  </si>
  <si>
    <t>IT Storage</t>
  </si>
  <si>
    <t>North Herts Government UK Letchworth</t>
  </si>
  <si>
    <t>Fees</t>
  </si>
  <si>
    <t>Frank G Gates</t>
  </si>
  <si>
    <t>Repairs</t>
  </si>
  <si>
    <t>WM Morrisons</t>
  </si>
  <si>
    <t>Events</t>
  </si>
  <si>
    <t>Speed Names</t>
  </si>
  <si>
    <t>E Commerce Platform</t>
  </si>
  <si>
    <t>B&amp;Q</t>
  </si>
  <si>
    <t>Supplies</t>
  </si>
  <si>
    <t>1110/301160</t>
  </si>
  <si>
    <t>Y</t>
  </si>
  <si>
    <t>Chief Executive - Procurement Card Spend</t>
  </si>
  <si>
    <t>P</t>
  </si>
  <si>
    <t>1255/301160</t>
  </si>
  <si>
    <t>Policy&amp;Partnshp - Procurement Card Spend</t>
  </si>
  <si>
    <t>Commercial &amp; Development Admin Procurement Card Spend</t>
  </si>
  <si>
    <t>Com Services Adminis- Procurement Card Spend</t>
  </si>
  <si>
    <t>Legal - Procurement Card Spend</t>
  </si>
  <si>
    <t>S &amp; M General - Procurement Card Spend</t>
  </si>
  <si>
    <t>Corporate Costs - Procurement Card Spend</t>
  </si>
  <si>
    <t>CA12/C76109</t>
  </si>
  <si>
    <t>RBS Procurement Card control Prepayment</t>
  </si>
  <si>
    <t>B</t>
  </si>
  <si>
    <t>Sundry creditors Finance and Legal</t>
  </si>
  <si>
    <t>Mayor's expenses</t>
  </si>
  <si>
    <t xml:space="preserve">Museums </t>
  </si>
  <si>
    <t>Development Management - Procurement Card Spend</t>
  </si>
  <si>
    <t xml:space="preserve">Gl codes </t>
  </si>
  <si>
    <t xml:space="preserve">5040 305360 </t>
  </si>
  <si>
    <t xml:space="preserve">Mayoral </t>
  </si>
  <si>
    <t>Software license</t>
  </si>
  <si>
    <t xml:space="preserve">Software </t>
  </si>
  <si>
    <t>St Albans District Council - Subscription</t>
  </si>
  <si>
    <t xml:space="preserve">Shopify UK Hardware Store </t>
  </si>
  <si>
    <t>Tablet stands</t>
  </si>
  <si>
    <t>Hardware store</t>
  </si>
  <si>
    <t>software</t>
  </si>
  <si>
    <t>Screwfix equipment</t>
  </si>
  <si>
    <t>Dulux</t>
  </si>
  <si>
    <t>Pluralsight Training</t>
  </si>
  <si>
    <t>Paint</t>
  </si>
  <si>
    <t>Decorating Paint</t>
  </si>
  <si>
    <t>Commercial and Development Museums</t>
  </si>
  <si>
    <t>Pavement licence</t>
  </si>
  <si>
    <t>Hootsuite</t>
  </si>
  <si>
    <t>Annual software subscription</t>
  </si>
  <si>
    <t>Planning application</t>
  </si>
  <si>
    <t>Website domains</t>
  </si>
  <si>
    <t>Award entry fee</t>
  </si>
  <si>
    <t>ahi.org.uk</t>
  </si>
  <si>
    <t>Homebase</t>
  </si>
  <si>
    <t>Decorating equipment</t>
  </si>
  <si>
    <t>Ecommerce platform</t>
  </si>
  <si>
    <t>The Waffle House</t>
  </si>
  <si>
    <t>Housing Reviews</t>
  </si>
  <si>
    <t>Housing Event</t>
  </si>
  <si>
    <t>Securitymetrics</t>
  </si>
  <si>
    <t>Utility</t>
  </si>
  <si>
    <t>Institute of Historic Building Conservation</t>
  </si>
  <si>
    <t>Zoom Web Conferencing</t>
  </si>
  <si>
    <t>Pluralsight.com Educational video course</t>
  </si>
  <si>
    <t>Mixam Uk</t>
  </si>
  <si>
    <t>Online Printing</t>
  </si>
  <si>
    <t>Mixam - Online Printing</t>
  </si>
  <si>
    <t>Dunelm</t>
  </si>
  <si>
    <t>Dunelm - Equipment</t>
  </si>
  <si>
    <t>Digital ID</t>
  </si>
  <si>
    <t>ID Card and Access Control</t>
  </si>
  <si>
    <t>Digital ID - ID Card and Access Control</t>
  </si>
  <si>
    <t>Mailchimp Marketing</t>
  </si>
  <si>
    <t>Speednames - Domain Name</t>
  </si>
  <si>
    <t>QR Code Generator</t>
  </si>
  <si>
    <t>Shopify - Ecomerce Software</t>
  </si>
  <si>
    <t>University of Oxford</t>
  </si>
  <si>
    <t>building conservation </t>
  </si>
  <si>
    <t>IHBC</t>
  </si>
  <si>
    <t xml:space="preserve">Commercial and Development </t>
  </si>
  <si>
    <t>Refreshment</t>
  </si>
  <si>
    <t>Refreshment event</t>
  </si>
  <si>
    <t>Chartered Institute of East London - Conference</t>
  </si>
  <si>
    <t>Facebook  - Facebook Ads</t>
  </si>
  <si>
    <t>Dropbox - IT storage</t>
  </si>
  <si>
    <t>Finance/Legal</t>
  </si>
  <si>
    <t>CEX/Policy</t>
  </si>
  <si>
    <t>HARRISON FLAGPOLES</t>
  </si>
  <si>
    <t>CHESTERFIELD</t>
  </si>
  <si>
    <t>ARGOS LTD</t>
  </si>
  <si>
    <t>INTERNET</t>
  </si>
  <si>
    <t>ARGOS COLNEY</t>
  </si>
  <si>
    <t>ST ALBANS</t>
  </si>
  <si>
    <t>Disability Rights UK</t>
  </si>
  <si>
    <t>NORTHFIELDS</t>
  </si>
  <si>
    <t>BUYABATTERY</t>
  </si>
  <si>
    <t>SAINSBURYS</t>
  </si>
  <si>
    <t>DULCIES NEWS</t>
  </si>
  <si>
    <t>TESCO</t>
  </si>
  <si>
    <t>Gas</t>
  </si>
  <si>
    <t>Clothing</t>
  </si>
  <si>
    <t>AVANGATE</t>
  </si>
  <si>
    <t>HERTFORDSHIRE COUNTY</t>
  </si>
  <si>
    <t>HOMEBASE</t>
  </si>
  <si>
    <t>FIL PLASTIC (UK) LTD</t>
  </si>
  <si>
    <t>JT TYPOGRAPHY LTD</t>
  </si>
  <si>
    <t>Contrado</t>
  </si>
  <si>
    <t>AVPARTMASTER</t>
  </si>
  <si>
    <t>BL PIC LIB</t>
  </si>
  <si>
    <t>WILKO RETAIL LIMITED</t>
  </si>
  <si>
    <t>PAPERCHASE</t>
  </si>
  <si>
    <t>UKSAFETYFOOTWEAR</t>
  </si>
  <si>
    <t>SMARTDRAW</t>
  </si>
  <si>
    <t>BOOK NETWORK INTL</t>
  </si>
  <si>
    <t>Warwick</t>
  </si>
  <si>
    <t>Supplier for event</t>
  </si>
  <si>
    <t>Morrison Store</t>
  </si>
  <si>
    <t>Wilko Retail Limited</t>
  </si>
  <si>
    <t>Next Retail Limited</t>
  </si>
  <si>
    <t>A1 Taxies</t>
  </si>
  <si>
    <t>Argos LTD</t>
  </si>
  <si>
    <t>Frances Jordan</t>
  </si>
  <si>
    <t>LABC</t>
  </si>
  <si>
    <t>Dunelm LTD</t>
  </si>
  <si>
    <t>ebay</t>
  </si>
  <si>
    <t>Thevinylcorporation</t>
  </si>
  <si>
    <t>Canva</t>
  </si>
  <si>
    <t>Themettraders</t>
  </si>
  <si>
    <t>Mac Testing Limited</t>
  </si>
  <si>
    <t>Theworks</t>
  </si>
  <si>
    <t>Royal British Legion</t>
  </si>
  <si>
    <t>Costco</t>
  </si>
  <si>
    <t>Café at St Albans Museum</t>
  </si>
  <si>
    <t>Morrison</t>
  </si>
  <si>
    <t>Securitymetrics Inc</t>
  </si>
  <si>
    <t xml:space="preserve">White Ribbon  </t>
  </si>
  <si>
    <t>R H Environmental Limited</t>
  </si>
  <si>
    <t>Thomson Reuters</t>
  </si>
  <si>
    <t>Surveymonkey</t>
  </si>
  <si>
    <t>Plannig &amp; Building Control</t>
  </si>
  <si>
    <t>3018/301000</t>
  </si>
  <si>
    <t>3018/306504</t>
  </si>
  <si>
    <t>3021/306504</t>
  </si>
  <si>
    <t>3018/305220</t>
  </si>
  <si>
    <t>3012/231000</t>
  </si>
  <si>
    <t>3012/204000</t>
  </si>
  <si>
    <t>3021/301000</t>
  </si>
  <si>
    <t>3021/305688</t>
  </si>
  <si>
    <t>5545/304200</t>
  </si>
  <si>
    <t>3012/308100</t>
  </si>
  <si>
    <t>3032/301000</t>
  </si>
  <si>
    <t>3016/301201</t>
  </si>
  <si>
    <t>HAM membership</t>
  </si>
  <si>
    <t>Bubblewrap</t>
  </si>
  <si>
    <t>Shop equipment</t>
  </si>
  <si>
    <t>Online events</t>
  </si>
  <si>
    <t>Font licence for 360 virtual museum</t>
  </si>
  <si>
    <t>Jigsaw puzzle</t>
  </si>
  <si>
    <t>Verbatim Prem micro</t>
  </si>
  <si>
    <t>Touchscreen monitor for exhibition</t>
  </si>
  <si>
    <t>Image reproduction</t>
  </si>
  <si>
    <t>Upholstery nails</t>
  </si>
  <si>
    <t>Till support</t>
  </si>
  <si>
    <t>Drawers</t>
  </si>
  <si>
    <t>1590/306403</t>
  </si>
  <si>
    <t>2040/601865</t>
  </si>
  <si>
    <t>8030/301000</t>
  </si>
  <si>
    <t>2021/308135</t>
  </si>
  <si>
    <t>8000 301000</t>
  </si>
  <si>
    <t>Safety boot refund</t>
  </si>
  <si>
    <t>8063 301000</t>
  </si>
  <si>
    <t>3000/305184</t>
  </si>
  <si>
    <t>3000/305549</t>
  </si>
  <si>
    <t>3000/305672</t>
  </si>
  <si>
    <t>Facebook adverts for St Albans Feastival 2021</t>
  </si>
  <si>
    <t>Folding room divider for Christmas Cracker 2021</t>
  </si>
  <si>
    <t>5 folding heavy duty trestle tables for Christmas Cracker 2021/Rechargeable portable lights and side tables for Christmas Cracker 2021</t>
  </si>
  <si>
    <t>Canva subscription charges</t>
  </si>
  <si>
    <t>Cable ties for St Albans Feastival 2021</t>
  </si>
  <si>
    <t>Prop hire for St Albans Feastival 2021, including: giant bucket and spade giant teacup and saucer, beach arch, giant apple, giant fork, giant stripped deck chair, large watermelon</t>
  </si>
  <si>
    <t>Various equipment for St Albans Feastival 2021</t>
  </si>
  <si>
    <t>1588/306504</t>
  </si>
  <si>
    <t>3016/128000</t>
  </si>
  <si>
    <t>3051/123000</t>
  </si>
  <si>
    <t>Radar key</t>
  </si>
  <si>
    <t>Linen hire</t>
  </si>
  <si>
    <t>Lithium AA batteries</t>
  </si>
  <si>
    <t>Batteries</t>
  </si>
  <si>
    <t>9V Batteries</t>
  </si>
  <si>
    <t>3021/128000</t>
  </si>
  <si>
    <t>3021/320288</t>
  </si>
  <si>
    <t>Dangerous Structures Course</t>
  </si>
  <si>
    <t>Covid related screens</t>
  </si>
  <si>
    <t>Visitor sign in book</t>
  </si>
  <si>
    <t>Facebook Adverting:
1 For Election Staff Recruitment
2 For Welcome Back Fund advertising</t>
  </si>
  <si>
    <t>Facebook Adverting:
For Welcome Back Fund advertising</t>
  </si>
  <si>
    <t>1208/301000</t>
  </si>
  <si>
    <t>1230/306400
1588/306504
1230/306400
1588/306504</t>
  </si>
  <si>
    <t>Facebook Advertising:
1 For election staff recruitment
2 For Welcom Back Fund activity</t>
  </si>
  <si>
    <t>3040/301000</t>
  </si>
  <si>
    <t>3021/320228</t>
  </si>
  <si>
    <t>2500/802120</t>
  </si>
  <si>
    <t>3012/306311</t>
  </si>
  <si>
    <t>3040/305220</t>
  </si>
  <si>
    <t>1230/306400</t>
  </si>
  <si>
    <t>1588 306504</t>
  </si>
  <si>
    <t>5550/306311</t>
  </si>
  <si>
    <t>The Law Society</t>
  </si>
  <si>
    <t>EPC College</t>
  </si>
  <si>
    <t>Epidemic Sound</t>
  </si>
  <si>
    <t>Dominos</t>
  </si>
  <si>
    <t>Abebbooks</t>
  </si>
  <si>
    <t>SP Services</t>
  </si>
  <si>
    <t>Reed</t>
  </si>
  <si>
    <t>Ebay</t>
  </si>
  <si>
    <t>Travelodge</t>
  </si>
  <si>
    <t>DVLA Vehicle Tax</t>
  </si>
  <si>
    <t>St Albans Chambers</t>
  </si>
  <si>
    <t>Chartered Institute of London</t>
  </si>
  <si>
    <t>Post Office Counter</t>
  </si>
  <si>
    <t>Simonne Devall</t>
  </si>
  <si>
    <t>Ocado</t>
  </si>
  <si>
    <t>Tablecloths</t>
  </si>
  <si>
    <t>GoDaddy</t>
  </si>
  <si>
    <t>ICO</t>
  </si>
  <si>
    <t>Charted Association - Northampton</t>
  </si>
  <si>
    <t>ARB</t>
  </si>
  <si>
    <t>Adventures in Furniture</t>
  </si>
  <si>
    <t>Toolstation Uk</t>
  </si>
  <si>
    <t>Displaywizard</t>
  </si>
  <si>
    <t>Airbnb</t>
  </si>
  <si>
    <t>Robert Dyas Holdng Ltd</t>
  </si>
  <si>
    <t>EPCollege</t>
  </si>
  <si>
    <t>TVLicensing</t>
  </si>
  <si>
    <t>Leon Thomas</t>
  </si>
  <si>
    <t>5500/101100</t>
  </si>
  <si>
    <t>2300/308100</t>
  </si>
  <si>
    <t>JCT Contract for contractor services</t>
  </si>
  <si>
    <t xml:space="preserve">Herfordshire Building Futures Conference (Face to Face), Stevenage, 21 October 2021 </t>
  </si>
  <si>
    <t>Eventbrite</t>
  </si>
  <si>
    <t>HSS Hire</t>
  </si>
  <si>
    <t>Otter.ai</t>
  </si>
  <si>
    <t>Refreshments for training event</t>
  </si>
  <si>
    <t>Exhibition interactive</t>
  </si>
  <si>
    <t>Premises licence</t>
  </si>
  <si>
    <t>Tablecloths for events</t>
  </si>
  <si>
    <t>Transcription software</t>
  </si>
  <si>
    <t>Handling trolley</t>
  </si>
  <si>
    <t>3048/306500</t>
  </si>
  <si>
    <t>AHI</t>
  </si>
  <si>
    <t>Sound subscription</t>
  </si>
  <si>
    <t>Advertising</t>
  </si>
  <si>
    <t>Entry fee for AHI awards</t>
  </si>
  <si>
    <t>Pizza for workshop</t>
  </si>
  <si>
    <t>Rare book for collection</t>
  </si>
  <si>
    <t>Medic rucksack for H&amp;S use</t>
  </si>
  <si>
    <t>Batteries for fire doors</t>
  </si>
  <si>
    <t>Drill and drill bit set</t>
  </si>
  <si>
    <t>Masking tape</t>
  </si>
  <si>
    <t>Lever arch files</t>
  </si>
  <si>
    <t>Christmas lights</t>
  </si>
  <si>
    <t>Various exhibition interactives</t>
  </si>
  <si>
    <t>Standoff screws</t>
  </si>
  <si>
    <t>Evaluation</t>
  </si>
  <si>
    <t>Till hardware</t>
  </si>
  <si>
    <t>TV screen</t>
  </si>
  <si>
    <t>3016/305688</t>
  </si>
  <si>
    <t>HC Luton</t>
  </si>
  <si>
    <t>Promotion for Ver</t>
  </si>
  <si>
    <t>Balloons</t>
  </si>
  <si>
    <t>Baskets for exhibition</t>
  </si>
  <si>
    <t>Refreshments for preview</t>
  </si>
  <si>
    <t>Visitor book</t>
  </si>
  <si>
    <t>Security Screws</t>
  </si>
  <si>
    <t>Vinyl for exhibitions</t>
  </si>
  <si>
    <t>1230/304200</t>
  </si>
  <si>
    <t>1259/306403</t>
  </si>
  <si>
    <t>2 x attendees at Chamber of Commerce Business Breakfast</t>
  </si>
  <si>
    <t>1257/305582</t>
  </si>
  <si>
    <t>8000/305292</t>
  </si>
  <si>
    <t>Training courses</t>
  </si>
  <si>
    <t>4510/002304</t>
  </si>
  <si>
    <t>GOV.UK</t>
  </si>
  <si>
    <t>Instagram posts</t>
  </si>
  <si>
    <t>2 USB power chargers for Christmas Cracker</t>
  </si>
  <si>
    <t>Payment to Gambling Commission</t>
  </si>
  <si>
    <t>Staff hotel stay for Christmas Cracker</t>
  </si>
  <si>
    <t>Aluminium Foldable Hand Cart</t>
  </si>
  <si>
    <t>Portable shield barrier</t>
  </si>
  <si>
    <t>Cable ties</t>
  </si>
  <si>
    <t>Facebook adverts for Christmas Cracker</t>
  </si>
  <si>
    <t>Staff hotel stay for training</t>
  </si>
  <si>
    <t>5060/320101</t>
  </si>
  <si>
    <t>5060/002300</t>
  </si>
  <si>
    <t>Tourism Subscription</t>
  </si>
  <si>
    <t>8000/301000</t>
  </si>
  <si>
    <t>5550/304101</t>
  </si>
  <si>
    <t>Bar Professional Training</t>
  </si>
  <si>
    <t>ICAEW</t>
  </si>
  <si>
    <t>Evacusafe</t>
  </si>
  <si>
    <t>Bulksms</t>
  </si>
  <si>
    <t>IONOS</t>
  </si>
  <si>
    <t>Corporate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</si>
</sst>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d/m/yyyy;@"/>
    <numFmt numFmtId="165" formatCode="&quot;£&quot;#,##0.00;&quot;£&quot;\-#,##0.00"/>
    <numFmt numFmtId="166" formatCode="&quot;£&quot;#,##0.00"/>
    <numFmt numFmtId="167" formatCode="0.0"/>
    <numFmt numFmtId="168" formatCode="d\.m\.yy;@"/>
  </numFmts>
  <fonts count="44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000000"/>
      <name val="Arial"/>
    </font>
    <font>
      <sz val="9.5"/>
      <color rgb="FF000000"/>
      <name val="Arial"/>
    </font>
    <font>
      <b/>
      <sz val="9"/>
      <color rgb="FF000000"/>
      <name val="Arial"/>
    </font>
    <font>
      <b/>
      <sz val="14"/>
      <name val="Arial"/>
    </font>
    <font>
      <b/>
      <sz val="9"/>
      <name val="Arial"/>
    </font>
    <font>
      <b/>
      <sz val="9.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9.5"/>
      <color rgb="FF000000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b/>
      <u/>
      <sz val="11"/>
      <color rgb="FF000000"/>
      <name val="Calibri"/>
      <family val="2"/>
    </font>
    <font>
      <sz val="10"/>
      <name val="Arial"/>
      <family val="2"/>
    </font>
    <font>
      <b/>
      <u/>
      <sz val="9.5"/>
      <color rgb="FF000000"/>
      <name val="Arial"/>
      <family val="2"/>
    </font>
    <font>
      <b/>
      <u/>
      <sz val="9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0"/>
      <color rgb="FF333333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9.5"/>
      <name val="Arial"/>
      <family val="2"/>
    </font>
    <font>
      <sz val="9"/>
      <name val="Arial"/>
      <family val="2"/>
    </font>
    <font>
      <sz val="12"/>
      <color rgb="FF44546A"/>
      <name val="Arial"/>
      <family val="2"/>
    </font>
    <font>
      <sz val="8"/>
      <name val="Calibri"/>
      <family val="2"/>
    </font>
    <font>
      <sz val="9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44" fontId="40" fillId="0" borderId="0" applyFont="0" applyFill="0" applyBorder="0" applyAlignment="0" applyProtection="0"/>
  </cellStyleXfs>
  <cellXfs count="43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0" xfId="0" applyFont="1"/>
    <xf numFmtId="165" fontId="2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7" fontId="4" fillId="0" borderId="1" xfId="0" applyNumberFormat="1" applyFont="1" applyBorder="1" applyAlignment="1">
      <alignment vertical="center" wrapText="1"/>
    </xf>
    <xf numFmtId="167" fontId="4" fillId="0" borderId="7" xfId="0" applyNumberFormat="1" applyFont="1" applyBorder="1" applyAlignment="1">
      <alignment vertical="center" wrapText="1"/>
    </xf>
    <xf numFmtId="0" fontId="10" fillId="0" borderId="1" xfId="0" applyFont="1" applyBorder="1"/>
    <xf numFmtId="0" fontId="20" fillId="0" borderId="1" xfId="0" applyFont="1" applyBorder="1" applyAlignment="1">
      <alignment horizontal="center" vertical="top" wrapText="1"/>
    </xf>
    <xf numFmtId="167" fontId="23" fillId="0" borderId="3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8" fillId="2" borderId="1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166" fontId="28" fillId="0" borderId="3" xfId="0" applyNumberFormat="1" applyFont="1" applyBorder="1" applyAlignment="1">
      <alignment horizontal="center" vertical="center" wrapText="1"/>
    </xf>
    <xf numFmtId="8" fontId="28" fillId="0" borderId="1" xfId="0" applyNumberFormat="1" applyFont="1" applyBorder="1" applyAlignment="1">
      <alignment horizontal="center" vertical="top" wrapText="1"/>
    </xf>
    <xf numFmtId="166" fontId="24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top" wrapText="1"/>
    </xf>
    <xf numFmtId="14" fontId="29" fillId="0" borderId="1" xfId="0" applyNumberFormat="1" applyFont="1" applyFill="1" applyBorder="1" applyAlignment="1">
      <alignment horizontal="center"/>
    </xf>
    <xf numFmtId="166" fontId="28" fillId="0" borderId="3" xfId="0" applyNumberFormat="1" applyFont="1" applyBorder="1" applyAlignment="1">
      <alignment vertical="center" wrapText="1"/>
    </xf>
    <xf numFmtId="166" fontId="28" fillId="0" borderId="1" xfId="0" applyNumberFormat="1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top" wrapText="1"/>
    </xf>
    <xf numFmtId="166" fontId="28" fillId="2" borderId="3" xfId="0" applyNumberFormat="1" applyFont="1" applyFill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6" fontId="28" fillId="2" borderId="1" xfId="0" applyNumberFormat="1" applyFont="1" applyFill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center" vertical="center" wrapText="1"/>
    </xf>
    <xf numFmtId="166" fontId="24" fillId="2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/>
    </xf>
    <xf numFmtId="166" fontId="24" fillId="2" borderId="1" xfId="0" applyNumberFormat="1" applyFont="1" applyFill="1" applyBorder="1" applyAlignment="1">
      <alignment horizontal="center" vertical="top" wrapText="1"/>
    </xf>
    <xf numFmtId="165" fontId="28" fillId="0" borderId="1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166" fontId="29" fillId="0" borderId="1" xfId="0" applyNumberFormat="1" applyFont="1" applyFill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14" fontId="29" fillId="0" borderId="1" xfId="0" applyNumberFormat="1" applyFont="1" applyFill="1" applyBorder="1" applyAlignment="1">
      <alignment horizontal="center" vertical="center"/>
    </xf>
    <xf numFmtId="0" fontId="27" fillId="3" borderId="1" xfId="1" applyFont="1" applyFill="1" applyBorder="1" applyAlignment="1" applyProtection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top" wrapText="1"/>
    </xf>
    <xf numFmtId="166" fontId="24" fillId="2" borderId="1" xfId="0" applyNumberFormat="1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center" wrapText="1"/>
    </xf>
    <xf numFmtId="166" fontId="24" fillId="0" borderId="1" xfId="0" applyNumberFormat="1" applyFont="1" applyBorder="1" applyAlignment="1">
      <alignment horizontal="center"/>
    </xf>
    <xf numFmtId="166" fontId="28" fillId="0" borderId="1" xfId="0" applyNumberFormat="1" applyFont="1" applyBorder="1" applyAlignment="1">
      <alignment wrapText="1"/>
    </xf>
    <xf numFmtId="0" fontId="30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166" fontId="16" fillId="2" borderId="1" xfId="0" applyNumberFormat="1" applyFont="1" applyFill="1" applyBorder="1"/>
    <xf numFmtId="14" fontId="9" fillId="2" borderId="1" xfId="0" applyNumberFormat="1" applyFont="1" applyFill="1" applyBorder="1" applyAlignment="1">
      <alignment horizontal="center"/>
    </xf>
    <xf numFmtId="168" fontId="21" fillId="0" borderId="1" xfId="0" applyNumberFormat="1" applyFont="1" applyFill="1" applyBorder="1" applyAlignment="1">
      <alignment horizontal="center" vertical="center"/>
    </xf>
    <xf numFmtId="168" fontId="21" fillId="0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1" fontId="12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center" wrapText="1"/>
    </xf>
    <xf numFmtId="166" fontId="28" fillId="0" borderId="7" xfId="0" applyNumberFormat="1" applyFont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left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left" vertical="center" wrapText="1"/>
    </xf>
    <xf numFmtId="166" fontId="19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 wrapText="1"/>
    </xf>
    <xf numFmtId="0" fontId="21" fillId="0" borderId="6" xfId="0" applyFont="1" applyFill="1" applyBorder="1" applyAlignment="1">
      <alignment horizontal="center"/>
    </xf>
    <xf numFmtId="168" fontId="12" fillId="0" borderId="1" xfId="0" applyNumberFormat="1" applyFont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wrapText="1"/>
    </xf>
    <xf numFmtId="168" fontId="12" fillId="0" borderId="1" xfId="0" applyNumberFormat="1" applyFont="1" applyBorder="1" applyAlignment="1">
      <alignment horizontal="center" vertical="top" wrapText="1"/>
    </xf>
    <xf numFmtId="168" fontId="8" fillId="0" borderId="1" xfId="0" applyNumberFormat="1" applyFont="1" applyBorder="1" applyAlignment="1">
      <alignment horizontal="left" vertical="top" wrapText="1"/>
    </xf>
    <xf numFmtId="0" fontId="8" fillId="2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168" fontId="21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top" wrapText="1"/>
    </xf>
    <xf numFmtId="166" fontId="8" fillId="0" borderId="1" xfId="0" applyNumberFormat="1" applyFont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164" fontId="8" fillId="2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8" fontId="0" fillId="0" borderId="1" xfId="0" applyNumberForma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7" fontId="4" fillId="0" borderId="3" xfId="0" applyNumberFormat="1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8" fontId="33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165" fontId="17" fillId="0" borderId="1" xfId="0" applyNumberFormat="1" applyFont="1" applyBorder="1" applyAlignment="1">
      <alignment horizontal="center" vertical="center" wrapText="1"/>
    </xf>
    <xf numFmtId="6" fontId="16" fillId="0" borderId="1" xfId="0" applyNumberFormat="1" applyFont="1" applyBorder="1" applyAlignment="1">
      <alignment horizontal="center" vertical="top" wrapText="1"/>
    </xf>
    <xf numFmtId="8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8" fontId="0" fillId="0" borderId="1" xfId="0" applyNumberFormat="1" applyBorder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wrapText="1"/>
    </xf>
    <xf numFmtId="165" fontId="7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left" wrapText="1"/>
    </xf>
    <xf numFmtId="165" fontId="0" fillId="0" borderId="0" xfId="0" applyNumberFormat="1"/>
    <xf numFmtId="6" fontId="0" fillId="0" borderId="1" xfId="0" applyNumberForma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/>
    </xf>
    <xf numFmtId="0" fontId="0" fillId="5" borderId="0" xfId="0" applyFill="1"/>
    <xf numFmtId="166" fontId="28" fillId="6" borderId="1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65" fontId="0" fillId="0" borderId="0" xfId="0" applyNumberFormat="1" applyAlignment="1">
      <alignment horizontal="center"/>
    </xf>
    <xf numFmtId="7" fontId="0" fillId="0" borderId="0" xfId="0" applyNumberFormat="1"/>
    <xf numFmtId="0" fontId="0" fillId="0" borderId="2" xfId="0" applyFill="1" applyBorder="1" applyAlignment="1">
      <alignment horizontal="center" vertical="top" wrapText="1"/>
    </xf>
    <xf numFmtId="0" fontId="16" fillId="0" borderId="0" xfId="0" applyFont="1"/>
    <xf numFmtId="0" fontId="0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wrapText="1"/>
    </xf>
    <xf numFmtId="44" fontId="7" fillId="0" borderId="1" xfId="0" applyNumberFormat="1" applyFont="1" applyBorder="1" applyAlignment="1">
      <alignment horizontal="center" wrapText="1"/>
    </xf>
    <xf numFmtId="44" fontId="4" fillId="0" borderId="3" xfId="0" applyNumberFormat="1" applyFont="1" applyBorder="1" applyAlignment="1">
      <alignment vertical="center" wrapText="1"/>
    </xf>
    <xf numFmtId="44" fontId="0" fillId="0" borderId="0" xfId="0" applyNumberFormat="1"/>
    <xf numFmtId="0" fontId="7" fillId="0" borderId="2" xfId="0" applyFont="1" applyBorder="1" applyAlignment="1">
      <alignment horizontal="center" wrapText="1"/>
    </xf>
    <xf numFmtId="0" fontId="0" fillId="2" borderId="0" xfId="0" applyFill="1" applyBorder="1" applyAlignment="1">
      <alignment horizontal="left" vertical="top" wrapText="1"/>
    </xf>
    <xf numFmtId="0" fontId="4" fillId="0" borderId="0" xfId="0" applyFont="1" applyBorder="1" applyAlignment="1">
      <alignment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8" fontId="16" fillId="0" borderId="0" xfId="0" applyNumberFormat="1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vertical="top" wrapText="1"/>
    </xf>
    <xf numFmtId="44" fontId="10" fillId="0" borderId="1" xfId="0" applyNumberFormat="1" applyFont="1" applyBorder="1"/>
    <xf numFmtId="44" fontId="0" fillId="0" borderId="1" xfId="0" applyNumberFormat="1" applyBorder="1"/>
    <xf numFmtId="44" fontId="0" fillId="0" borderId="3" xfId="0" applyNumberFormat="1" applyBorder="1"/>
    <xf numFmtId="0" fontId="0" fillId="2" borderId="1" xfId="0" applyFill="1" applyBorder="1" applyAlignment="1">
      <alignment vertical="top" wrapText="1"/>
    </xf>
    <xf numFmtId="0" fontId="0" fillId="0" borderId="3" xfId="0" applyBorder="1"/>
    <xf numFmtId="165" fontId="3" fillId="6" borderId="1" xfId="0" applyNumberFormat="1" applyFont="1" applyFill="1" applyBorder="1" applyAlignment="1">
      <alignment horizontal="center" vertical="center" wrapText="1"/>
    </xf>
    <xf numFmtId="8" fontId="0" fillId="0" borderId="1" xfId="0" applyNumberFormat="1" applyBorder="1"/>
    <xf numFmtId="166" fontId="7" fillId="0" borderId="1" xfId="0" applyNumberFormat="1" applyFont="1" applyBorder="1" applyAlignment="1">
      <alignment horizontal="center" wrapText="1"/>
    </xf>
    <xf numFmtId="166" fontId="4" fillId="0" borderId="3" xfId="0" applyNumberFormat="1" applyFont="1" applyBorder="1" applyAlignment="1">
      <alignment vertical="center" wrapText="1"/>
    </xf>
    <xf numFmtId="166" fontId="4" fillId="6" borderId="3" xfId="0" applyNumberFormat="1" applyFont="1" applyFill="1" applyBorder="1" applyAlignment="1">
      <alignment horizontal="left" vertical="center" wrapText="1"/>
    </xf>
    <xf numFmtId="166" fontId="4" fillId="0" borderId="3" xfId="0" applyNumberFormat="1" applyFont="1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top" wrapText="1"/>
    </xf>
    <xf numFmtId="166" fontId="0" fillId="0" borderId="1" xfId="0" applyNumberFormat="1" applyBorder="1"/>
    <xf numFmtId="166" fontId="0" fillId="0" borderId="0" xfId="0" applyNumberFormat="1"/>
    <xf numFmtId="0" fontId="17" fillId="0" borderId="3" xfId="0" applyFont="1" applyBorder="1" applyAlignment="1">
      <alignment horizontal="center" vertical="center" wrapText="1"/>
    </xf>
    <xf numFmtId="0" fontId="36" fillId="0" borderId="0" xfId="0" applyFont="1"/>
    <xf numFmtId="166" fontId="4" fillId="6" borderId="1" xfId="0" applyNumberFormat="1" applyFont="1" applyFill="1" applyBorder="1" applyAlignment="1">
      <alignment horizontal="left" vertical="center" wrapText="1"/>
    </xf>
    <xf numFmtId="166" fontId="4" fillId="6" borderId="3" xfId="0" applyNumberFormat="1" applyFont="1" applyFill="1" applyBorder="1" applyAlignment="1">
      <alignment vertical="center" wrapText="1"/>
    </xf>
    <xf numFmtId="166" fontId="4" fillId="7" borderId="3" xfId="0" applyNumberFormat="1" applyFont="1" applyFill="1" applyBorder="1" applyAlignment="1">
      <alignment vertical="center" wrapText="1"/>
    </xf>
    <xf numFmtId="166" fontId="4" fillId="8" borderId="3" xfId="0" applyNumberFormat="1" applyFont="1" applyFill="1" applyBorder="1" applyAlignment="1">
      <alignment vertical="center" wrapText="1"/>
    </xf>
    <xf numFmtId="166" fontId="0" fillId="2" borderId="2" xfId="0" applyNumberFormat="1" applyFill="1" applyBorder="1" applyAlignment="1">
      <alignment horizontal="left" vertical="top" wrapText="1"/>
    </xf>
    <xf numFmtId="166" fontId="16" fillId="0" borderId="0" xfId="0" applyNumberFormat="1" applyFont="1"/>
    <xf numFmtId="2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166" fontId="19" fillId="0" borderId="3" xfId="0" applyNumberFormat="1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top" wrapText="1"/>
    </xf>
    <xf numFmtId="166" fontId="4" fillId="0" borderId="3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 wrapText="1"/>
    </xf>
    <xf numFmtId="1" fontId="33" fillId="0" borderId="1" xfId="0" applyNumberFormat="1" applyFont="1" applyBorder="1" applyAlignment="1">
      <alignment horizontal="left" wrapText="1"/>
    </xf>
    <xf numFmtId="1" fontId="33" fillId="0" borderId="1" xfId="0" applyNumberFormat="1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66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vertical="center" wrapText="1"/>
    </xf>
    <xf numFmtId="166" fontId="4" fillId="0" borderId="7" xfId="0" applyNumberFormat="1" applyFont="1" applyBorder="1" applyAlignment="1">
      <alignment vertical="center" wrapText="1"/>
    </xf>
    <xf numFmtId="166" fontId="19" fillId="0" borderId="7" xfId="0" applyNumberFormat="1" applyFont="1" applyBorder="1" applyAlignment="1">
      <alignment vertical="center" wrapText="1"/>
    </xf>
    <xf numFmtId="166" fontId="4" fillId="0" borderId="7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39" fillId="0" borderId="11" xfId="0" applyFont="1" applyBorder="1"/>
    <xf numFmtId="0" fontId="0" fillId="0" borderId="0" xfId="0" applyBorder="1"/>
    <xf numFmtId="166" fontId="7" fillId="0" borderId="1" xfId="2" applyNumberFormat="1" applyFont="1" applyBorder="1" applyAlignment="1">
      <alignment horizontal="center" wrapText="1"/>
    </xf>
    <xf numFmtId="166" fontId="4" fillId="0" borderId="3" xfId="2" applyNumberFormat="1" applyFont="1" applyBorder="1" applyAlignment="1">
      <alignment vertical="center" wrapText="1"/>
    </xf>
    <xf numFmtId="166" fontId="3" fillId="0" borderId="1" xfId="2" applyNumberFormat="1" applyFont="1" applyBorder="1" applyAlignment="1">
      <alignment horizontal="center" vertical="center" wrapText="1"/>
    </xf>
    <xf numFmtId="166" fontId="0" fillId="0" borderId="1" xfId="2" applyNumberFormat="1" applyFont="1" applyBorder="1" applyAlignment="1">
      <alignment horizontal="center" vertical="top" wrapText="1"/>
    </xf>
    <xf numFmtId="166" fontId="0" fillId="0" borderId="0" xfId="2" applyNumberFormat="1" applyFont="1" applyBorder="1"/>
    <xf numFmtId="166" fontId="0" fillId="0" borderId="0" xfId="2" applyNumberFormat="1" applyFont="1"/>
    <xf numFmtId="0" fontId="7" fillId="0" borderId="12" xfId="0" applyFont="1" applyBorder="1" applyAlignment="1">
      <alignment horizontal="center" wrapText="1"/>
    </xf>
    <xf numFmtId="0" fontId="36" fillId="0" borderId="1" xfId="0" applyFont="1" applyBorder="1"/>
    <xf numFmtId="0" fontId="13" fillId="0" borderId="13" xfId="0" applyFont="1" applyBorder="1"/>
    <xf numFmtId="0" fontId="13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6" fontId="19" fillId="0" borderId="3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left"/>
    </xf>
    <xf numFmtId="166" fontId="10" fillId="0" borderId="1" xfId="0" applyNumberFormat="1" applyFont="1" applyBorder="1" applyAlignment="1">
      <alignment horizontal="left"/>
    </xf>
    <xf numFmtId="166" fontId="0" fillId="0" borderId="0" xfId="0" applyNumberFormat="1" applyAlignment="1">
      <alignment horizontal="left"/>
    </xf>
    <xf numFmtId="0" fontId="2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166" fontId="28" fillId="0" borderId="1" xfId="0" applyNumberFormat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44" fontId="28" fillId="0" borderId="3" xfId="0" applyNumberFormat="1" applyFont="1" applyBorder="1" applyAlignment="1">
      <alignment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Border="1"/>
    <xf numFmtId="0" fontId="16" fillId="0" borderId="1" xfId="0" applyFont="1" applyBorder="1"/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7" fontId="28" fillId="9" borderId="1" xfId="0" applyNumberFormat="1" applyFont="1" applyFill="1" applyBorder="1" applyAlignment="1">
      <alignment horizontal="center" wrapText="1"/>
    </xf>
    <xf numFmtId="0" fontId="28" fillId="9" borderId="1" xfId="0" applyFont="1" applyFill="1" applyBorder="1" applyAlignment="1">
      <alignment horizontal="center" wrapText="1"/>
    </xf>
    <xf numFmtId="166" fontId="28" fillId="9" borderId="1" xfId="0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16" fillId="0" borderId="0" xfId="0" applyFont="1" applyBorder="1"/>
    <xf numFmtId="0" fontId="16" fillId="3" borderId="0" xfId="0" applyFont="1" applyFill="1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/>
    </xf>
    <xf numFmtId="14" fontId="0" fillId="0" borderId="0" xfId="0" applyNumberFormat="1" applyAlignment="1">
      <alignment horizontal="center" vertical="center"/>
    </xf>
    <xf numFmtId="14" fontId="41" fillId="0" borderId="1" xfId="0" applyNumberFormat="1" applyFont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39" fillId="0" borderId="1" xfId="0" applyFont="1" applyBorder="1"/>
    <xf numFmtId="0" fontId="13" fillId="0" borderId="15" xfId="0" applyFont="1" applyBorder="1"/>
    <xf numFmtId="0" fontId="13" fillId="0" borderId="16" xfId="0" applyFont="1" applyBorder="1"/>
    <xf numFmtId="0" fontId="13" fillId="0" borderId="6" xfId="0" applyFont="1" applyBorder="1"/>
    <xf numFmtId="0" fontId="13" fillId="0" borderId="1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wrapText="1"/>
    </xf>
    <xf numFmtId="0" fontId="13" fillId="0" borderId="19" xfId="0" applyFont="1" applyBorder="1"/>
    <xf numFmtId="0" fontId="13" fillId="0" borderId="20" xfId="0" applyFont="1" applyBorder="1"/>
    <xf numFmtId="0" fontId="13" fillId="0" borderId="21" xfId="0" applyFont="1" applyBorder="1"/>
    <xf numFmtId="0" fontId="10" fillId="5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2" fontId="16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42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0" fillId="0" borderId="0" xfId="0" applyFont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0" fillId="4" borderId="3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MMUNICATIONS\BUDGETS\2020\Communications%20Spend%2020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9">
          <cell r="D19" t="str">
            <v>1590/306403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192.com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cskills.org/" TargetMode="External"/><Relationship Id="rId1" Type="http://schemas.openxmlformats.org/officeDocument/2006/relationships/hyperlink" Target="http://www.ukactive.com/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rma.com/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activeCell="D6" sqref="D6"/>
    </sheetView>
  </sheetViews>
  <sheetFormatPr defaultRowHeight="15" x14ac:dyDescent="0.25"/>
  <cols>
    <col min="1" max="1" width="12" customWidth="1"/>
  </cols>
  <sheetData>
    <row r="1" spans="1:2" x14ac:dyDescent="0.25">
      <c r="A1" s="1"/>
    </row>
    <row r="2" spans="1:2" ht="18" x14ac:dyDescent="0.25">
      <c r="A2" s="28" t="s">
        <v>23</v>
      </c>
    </row>
    <row r="3" spans="1:2" ht="18" x14ac:dyDescent="0.25">
      <c r="A3" s="2" t="s">
        <v>0</v>
      </c>
    </row>
    <row r="5" spans="1:2" ht="15.75" x14ac:dyDescent="0.25">
      <c r="A5" s="29" t="s">
        <v>24</v>
      </c>
      <c r="B5" s="184" t="s">
        <v>25</v>
      </c>
    </row>
    <row r="6" spans="1:2" ht="15.75" x14ac:dyDescent="0.25">
      <c r="A6" s="27" t="s">
        <v>26</v>
      </c>
      <c r="B6" s="185">
        <v>2</v>
      </c>
    </row>
    <row r="7" spans="1:2" ht="15.75" x14ac:dyDescent="0.25">
      <c r="A7" s="27" t="s">
        <v>27</v>
      </c>
      <c r="B7" s="185">
        <v>3</v>
      </c>
    </row>
    <row r="8" spans="1:2" ht="15.75" x14ac:dyDescent="0.25">
      <c r="A8" s="27" t="s">
        <v>28</v>
      </c>
      <c r="B8" s="185">
        <v>4</v>
      </c>
    </row>
    <row r="9" spans="1:2" ht="15.75" x14ac:dyDescent="0.25">
      <c r="A9" s="27" t="s">
        <v>29</v>
      </c>
      <c r="B9" s="185">
        <v>5</v>
      </c>
    </row>
    <row r="10" spans="1:2" ht="15.75" x14ac:dyDescent="0.25">
      <c r="A10" s="27" t="s">
        <v>30</v>
      </c>
      <c r="B10" s="185">
        <v>6</v>
      </c>
    </row>
    <row r="11" spans="1:2" ht="15.75" x14ac:dyDescent="0.25">
      <c r="A11" s="27" t="s">
        <v>31</v>
      </c>
      <c r="B11" s="185">
        <v>7</v>
      </c>
    </row>
    <row r="12" spans="1:2" ht="15.75" x14ac:dyDescent="0.25">
      <c r="A12" s="27" t="s">
        <v>32</v>
      </c>
      <c r="B12" s="185">
        <v>8</v>
      </c>
    </row>
    <row r="13" spans="1:2" ht="15.75" x14ac:dyDescent="0.25">
      <c r="A13" s="27" t="s">
        <v>33</v>
      </c>
      <c r="B13" s="185">
        <v>9</v>
      </c>
    </row>
    <row r="14" spans="1:2" ht="15.75" x14ac:dyDescent="0.25">
      <c r="A14" s="27" t="s">
        <v>34</v>
      </c>
      <c r="B14" s="185">
        <v>10</v>
      </c>
    </row>
    <row r="15" spans="1:2" ht="15.75" x14ac:dyDescent="0.25">
      <c r="A15" s="27" t="s">
        <v>35</v>
      </c>
      <c r="B15" s="185">
        <v>11</v>
      </c>
    </row>
    <row r="16" spans="1:2" ht="15.75" x14ac:dyDescent="0.25">
      <c r="A16" s="27" t="s">
        <v>36</v>
      </c>
      <c r="B16" s="185">
        <v>12</v>
      </c>
    </row>
    <row r="17" spans="1:2" ht="15.75" x14ac:dyDescent="0.25">
      <c r="A17" s="27" t="s">
        <v>37</v>
      </c>
      <c r="B17" s="185">
        <v>13</v>
      </c>
    </row>
  </sheetData>
  <pageMargins left="1.25" right="1.25" top="1" bottom="0.74583299999999997" header="0.25" footer="0.2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0F49-C78C-49CC-B254-61C6EB7DCC07}">
  <sheetPr>
    <tabColor rgb="FF92D050"/>
    <pageSetUpPr fitToPage="1"/>
  </sheetPr>
  <dimension ref="A2:I39"/>
  <sheetViews>
    <sheetView view="pageBreakPreview" topLeftCell="A4" zoomScale="60" zoomScaleNormal="55" workbookViewId="0">
      <selection activeCell="C29" sqref="C29"/>
    </sheetView>
  </sheetViews>
  <sheetFormatPr defaultRowHeight="15" x14ac:dyDescent="0.25"/>
  <cols>
    <col min="1" max="1" width="9.7109375" bestFit="1" customWidth="1"/>
    <col min="2" max="2" width="17.7109375" bestFit="1" customWidth="1"/>
    <col min="3" max="3" width="18.28515625" bestFit="1" customWidth="1"/>
    <col min="4" max="4" width="36.85546875" bestFit="1" customWidth="1"/>
    <col min="5" max="5" width="49.85546875" bestFit="1" customWidth="1"/>
    <col min="6" max="6" width="9" customWidth="1"/>
    <col min="7" max="7" width="13.140625" bestFit="1" customWidth="1"/>
  </cols>
  <sheetData>
    <row r="2" spans="1:9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715</v>
      </c>
      <c r="F2" s="11" t="s">
        <v>39</v>
      </c>
      <c r="G2" s="11" t="s">
        <v>10</v>
      </c>
    </row>
    <row r="3" spans="1:9" ht="10.9" customHeight="1" x14ac:dyDescent="0.25">
      <c r="A3" s="423"/>
      <c r="B3" s="423"/>
      <c r="C3" s="423"/>
      <c r="D3" s="423"/>
      <c r="E3" s="423"/>
      <c r="F3" s="423"/>
      <c r="G3" s="423"/>
    </row>
    <row r="4" spans="1:9" x14ac:dyDescent="0.25">
      <c r="A4" s="142" t="s">
        <v>5</v>
      </c>
      <c r="B4" s="122" t="s">
        <v>6</v>
      </c>
      <c r="C4" s="122"/>
      <c r="D4" s="122"/>
      <c r="E4" s="122"/>
      <c r="F4" s="94"/>
      <c r="G4" s="94"/>
    </row>
    <row r="5" spans="1:9" x14ac:dyDescent="0.25">
      <c r="A5" s="18"/>
      <c r="B5" s="31" t="s">
        <v>405</v>
      </c>
      <c r="C5" s="51" t="s">
        <v>320</v>
      </c>
      <c r="D5" s="51" t="s">
        <v>108</v>
      </c>
      <c r="E5" s="51" t="str">
        <f>_xlfn.CONCAT(C5,$I$6,D5)</f>
        <v>Ikea - Supplies for event</v>
      </c>
      <c r="F5" s="220">
        <f t="shared" ref="F5:F32" si="0">G5-(G5/1.2)</f>
        <v>1.333333333333333</v>
      </c>
      <c r="G5" s="82">
        <v>8</v>
      </c>
    </row>
    <row r="6" spans="1:9" x14ac:dyDescent="0.25">
      <c r="A6" s="18"/>
      <c r="B6" s="31" t="s">
        <v>406</v>
      </c>
      <c r="C6" s="51" t="s">
        <v>408</v>
      </c>
      <c r="D6" s="51" t="s">
        <v>108</v>
      </c>
      <c r="E6" s="51" t="str">
        <f t="shared" ref="E6:E38" si="1">_xlfn.CONCAT(C6,$I$6,D6)</f>
        <v>Waterstones - Supplies for event</v>
      </c>
      <c r="F6" s="220">
        <v>0</v>
      </c>
      <c r="G6" s="82">
        <v>20</v>
      </c>
      <c r="I6" s="219" t="s">
        <v>716</v>
      </c>
    </row>
    <row r="7" spans="1:9" x14ac:dyDescent="0.25">
      <c r="A7" s="18"/>
      <c r="B7" s="31" t="s">
        <v>406</v>
      </c>
      <c r="C7" s="51" t="s">
        <v>47</v>
      </c>
      <c r="D7" s="51" t="s">
        <v>107</v>
      </c>
      <c r="E7" s="51" t="str">
        <f t="shared" si="1"/>
        <v>M&amp;S - Refreshments for event</v>
      </c>
      <c r="F7" s="220">
        <f t="shared" si="0"/>
        <v>3.25</v>
      </c>
      <c r="G7" s="82">
        <v>19.5</v>
      </c>
    </row>
    <row r="8" spans="1:9" x14ac:dyDescent="0.25">
      <c r="A8" s="18"/>
      <c r="B8" s="31" t="s">
        <v>406</v>
      </c>
      <c r="C8" s="51" t="s">
        <v>47</v>
      </c>
      <c r="D8" s="51" t="s">
        <v>107</v>
      </c>
      <c r="E8" s="51" t="str">
        <f t="shared" si="1"/>
        <v>M&amp;S - Refreshments for event</v>
      </c>
      <c r="F8" s="220">
        <v>0</v>
      </c>
      <c r="G8" s="82">
        <v>9.6</v>
      </c>
    </row>
    <row r="9" spans="1:9" x14ac:dyDescent="0.25">
      <c r="A9" s="18"/>
      <c r="B9" s="31" t="s">
        <v>407</v>
      </c>
      <c r="C9" s="51" t="s">
        <v>99</v>
      </c>
      <c r="D9" s="51" t="s">
        <v>107</v>
      </c>
      <c r="E9" s="51" t="str">
        <f t="shared" si="1"/>
        <v>Tesco - Refreshments for event</v>
      </c>
      <c r="F9" s="220">
        <v>0</v>
      </c>
      <c r="G9" s="82">
        <v>5.7</v>
      </c>
    </row>
    <row r="10" spans="1:9" x14ac:dyDescent="0.25">
      <c r="A10" s="18"/>
      <c r="B10" s="31" t="s">
        <v>407</v>
      </c>
      <c r="C10" s="51" t="s">
        <v>409</v>
      </c>
      <c r="D10" s="51" t="s">
        <v>108</v>
      </c>
      <c r="E10" s="51" t="str">
        <f t="shared" si="1"/>
        <v>Wilkos - Supplies for event</v>
      </c>
      <c r="F10" s="220">
        <f t="shared" si="0"/>
        <v>1.6666666666666661</v>
      </c>
      <c r="G10" s="82">
        <v>10</v>
      </c>
    </row>
    <row r="11" spans="1:9" x14ac:dyDescent="0.25">
      <c r="A11" s="143" t="s">
        <v>1</v>
      </c>
      <c r="B11" s="62" t="s">
        <v>18</v>
      </c>
      <c r="C11" s="122"/>
      <c r="D11" s="126"/>
      <c r="E11" s="60"/>
      <c r="F11" s="94"/>
      <c r="G11" s="118"/>
    </row>
    <row r="12" spans="1:9" x14ac:dyDescent="0.25">
      <c r="A12" s="145"/>
      <c r="B12" s="105" t="s">
        <v>406</v>
      </c>
      <c r="C12" s="25" t="s">
        <v>410</v>
      </c>
      <c r="D12" s="108" t="s">
        <v>411</v>
      </c>
      <c r="E12" s="51" t="str">
        <f t="shared" si="1"/>
        <v>PWC.com - PwC’s VAT e file spreadsheet</v>
      </c>
      <c r="F12" s="220">
        <f t="shared" si="0"/>
        <v>18</v>
      </c>
      <c r="G12" s="82">
        <v>108</v>
      </c>
    </row>
    <row r="13" spans="1:9" x14ac:dyDescent="0.25">
      <c r="A13" s="143" t="s">
        <v>2</v>
      </c>
      <c r="B13" s="424" t="s">
        <v>11</v>
      </c>
      <c r="C13" s="425"/>
      <c r="D13" s="182"/>
      <c r="E13" s="60"/>
      <c r="F13" s="94"/>
      <c r="G13" s="97"/>
    </row>
    <row r="14" spans="1:9" x14ac:dyDescent="0.25">
      <c r="A14" s="145"/>
      <c r="B14" s="105" t="s">
        <v>412</v>
      </c>
      <c r="C14" s="25" t="s">
        <v>413</v>
      </c>
      <c r="D14" s="106" t="s">
        <v>414</v>
      </c>
      <c r="E14" s="51" t="str">
        <f t="shared" si="1"/>
        <v>Arb.org.uk - Architects registration board</v>
      </c>
      <c r="F14" s="220">
        <v>0</v>
      </c>
      <c r="G14" s="82">
        <v>111</v>
      </c>
    </row>
    <row r="15" spans="1:9" x14ac:dyDescent="0.25">
      <c r="A15" s="181" t="s">
        <v>80</v>
      </c>
      <c r="B15" s="186" t="s">
        <v>13</v>
      </c>
      <c r="C15" s="60"/>
      <c r="D15" s="182"/>
      <c r="E15" s="60"/>
      <c r="F15" s="94"/>
      <c r="G15" s="97"/>
    </row>
    <row r="16" spans="1:9" x14ac:dyDescent="0.25">
      <c r="A16" s="145"/>
      <c r="B16" s="105" t="s">
        <v>407</v>
      </c>
      <c r="C16" s="25" t="s">
        <v>47</v>
      </c>
      <c r="D16" s="124" t="s">
        <v>374</v>
      </c>
      <c r="E16" s="51" t="str">
        <f t="shared" si="1"/>
        <v xml:space="preserve">M&amp;S - Vouchers - tenant reward </v>
      </c>
      <c r="F16" s="220">
        <v>0</v>
      </c>
      <c r="G16" s="98">
        <v>150</v>
      </c>
    </row>
    <row r="17" spans="1:7" x14ac:dyDescent="0.25">
      <c r="A17" s="145"/>
      <c r="B17" s="105" t="s">
        <v>407</v>
      </c>
      <c r="C17" s="25" t="s">
        <v>47</v>
      </c>
      <c r="D17" s="51" t="s">
        <v>107</v>
      </c>
      <c r="E17" s="51" t="str">
        <f t="shared" si="1"/>
        <v>M&amp;S - Refreshments for event</v>
      </c>
      <c r="F17" s="220">
        <v>0</v>
      </c>
      <c r="G17" s="98">
        <v>26.2</v>
      </c>
    </row>
    <row r="18" spans="1:7" x14ac:dyDescent="0.25">
      <c r="A18" s="145"/>
      <c r="B18" s="105" t="s">
        <v>434</v>
      </c>
      <c r="C18" s="25" t="s">
        <v>249</v>
      </c>
      <c r="D18" s="51" t="s">
        <v>108</v>
      </c>
      <c r="E18" s="51" t="str">
        <f t="shared" si="1"/>
        <v>Amazon - Supplies for event</v>
      </c>
      <c r="F18" s="220">
        <v>0</v>
      </c>
      <c r="G18" s="98">
        <v>19.809999999999999</v>
      </c>
    </row>
    <row r="19" spans="1:7" x14ac:dyDescent="0.25">
      <c r="A19" s="16"/>
      <c r="B19" s="25" t="s">
        <v>434</v>
      </c>
      <c r="C19" s="25" t="s">
        <v>47</v>
      </c>
      <c r="D19" s="124" t="s">
        <v>375</v>
      </c>
      <c r="E19" s="51" t="str">
        <f t="shared" si="1"/>
        <v>M&amp;S - Items for Caretakers</v>
      </c>
      <c r="F19" s="220">
        <v>0</v>
      </c>
      <c r="G19" s="98">
        <v>150</v>
      </c>
    </row>
    <row r="20" spans="1:7" x14ac:dyDescent="0.25">
      <c r="A20" s="16"/>
      <c r="B20" s="25" t="s">
        <v>434</v>
      </c>
      <c r="C20" s="25" t="s">
        <v>47</v>
      </c>
      <c r="D20" s="51" t="s">
        <v>107</v>
      </c>
      <c r="E20" s="51" t="str">
        <f t="shared" si="1"/>
        <v>M&amp;S - Refreshments for event</v>
      </c>
      <c r="F20" s="220">
        <v>0</v>
      </c>
      <c r="G20" s="98">
        <v>22.4</v>
      </c>
    </row>
    <row r="21" spans="1:7" x14ac:dyDescent="0.25">
      <c r="A21" s="180" t="s">
        <v>81</v>
      </c>
      <c r="B21" s="424" t="s">
        <v>13</v>
      </c>
      <c r="C21" s="425"/>
      <c r="D21" s="126"/>
      <c r="E21" s="60"/>
      <c r="F21" s="94"/>
      <c r="G21" s="118"/>
    </row>
    <row r="22" spans="1:7" ht="25.5" x14ac:dyDescent="0.25">
      <c r="A22" s="47"/>
      <c r="B22" s="31" t="s">
        <v>412</v>
      </c>
      <c r="C22" s="132" t="s">
        <v>415</v>
      </c>
      <c r="D22" s="131" t="s">
        <v>416</v>
      </c>
      <c r="E22" s="51" t="str">
        <f t="shared" si="1"/>
        <v xml:space="preserve">BUYBRAND TOOLS - Protimeter Surveymaster 2 Moisture Meter </v>
      </c>
      <c r="F22" s="220">
        <v>0</v>
      </c>
      <c r="G22" s="98">
        <v>394.8</v>
      </c>
    </row>
    <row r="23" spans="1:7" x14ac:dyDescent="0.25">
      <c r="A23" s="183" t="s">
        <v>14</v>
      </c>
      <c r="B23" s="186" t="s">
        <v>13</v>
      </c>
      <c r="C23" s="125"/>
      <c r="D23" s="125"/>
      <c r="E23" s="60"/>
      <c r="F23" s="94"/>
      <c r="G23" s="97"/>
    </row>
    <row r="24" spans="1:7" ht="25.5" x14ac:dyDescent="0.25">
      <c r="A24" s="47"/>
      <c r="B24" s="31" t="s">
        <v>417</v>
      </c>
      <c r="C24" s="51" t="s">
        <v>418</v>
      </c>
      <c r="D24" s="51" t="s">
        <v>419</v>
      </c>
      <c r="E24" s="51" t="str">
        <f t="shared" si="1"/>
        <v>BT repayment works - Telephone works</v>
      </c>
      <c r="F24" s="220">
        <v>0</v>
      </c>
      <c r="G24" s="82">
        <v>298</v>
      </c>
    </row>
    <row r="25" spans="1:7" x14ac:dyDescent="0.25">
      <c r="A25" s="92" t="s">
        <v>19</v>
      </c>
      <c r="B25" s="424" t="s">
        <v>69</v>
      </c>
      <c r="C25" s="425"/>
      <c r="D25" s="126"/>
      <c r="E25" s="60"/>
      <c r="F25" s="94"/>
      <c r="G25" s="118"/>
    </row>
    <row r="26" spans="1:7" x14ac:dyDescent="0.25">
      <c r="A26" s="18"/>
      <c r="B26" s="138">
        <v>43797</v>
      </c>
      <c r="C26" s="108" t="s">
        <v>420</v>
      </c>
      <c r="D26" s="108" t="s">
        <v>423</v>
      </c>
      <c r="E26" s="51" t="str">
        <f t="shared" si="1"/>
        <v>Optimalprint - Stationary</v>
      </c>
      <c r="F26" s="220">
        <f t="shared" si="0"/>
        <v>20.248333333333335</v>
      </c>
      <c r="G26" s="98">
        <v>121.49</v>
      </c>
    </row>
    <row r="27" spans="1:7" x14ac:dyDescent="0.25">
      <c r="A27" s="16"/>
      <c r="B27" s="138">
        <v>43799</v>
      </c>
      <c r="C27" s="108" t="s">
        <v>207</v>
      </c>
      <c r="D27" s="108" t="s">
        <v>176</v>
      </c>
      <c r="E27" s="51" t="str">
        <f t="shared" si="1"/>
        <v>FaceBook - Marketing</v>
      </c>
      <c r="F27" s="220">
        <v>0</v>
      </c>
      <c r="G27" s="98">
        <v>10</v>
      </c>
    </row>
    <row r="28" spans="1:7" x14ac:dyDescent="0.25">
      <c r="A28" s="46"/>
      <c r="B28" s="138">
        <v>43798</v>
      </c>
      <c r="C28" s="108" t="s">
        <v>421</v>
      </c>
      <c r="D28" s="108" t="s">
        <v>84</v>
      </c>
      <c r="E28" s="51" t="str">
        <f t="shared" si="1"/>
        <v>CPL Training - Training</v>
      </c>
      <c r="F28" s="220">
        <v>0</v>
      </c>
      <c r="G28" s="98">
        <v>336</v>
      </c>
    </row>
    <row r="29" spans="1:7" x14ac:dyDescent="0.25">
      <c r="A29" s="18"/>
      <c r="B29" s="138">
        <v>43802</v>
      </c>
      <c r="C29" s="108" t="s">
        <v>125</v>
      </c>
      <c r="D29" s="108" t="s">
        <v>176</v>
      </c>
      <c r="E29" s="51" t="str">
        <f t="shared" si="1"/>
        <v>DropBox - Marketing</v>
      </c>
      <c r="F29" s="220">
        <v>1.66</v>
      </c>
      <c r="G29" s="98">
        <v>9.99</v>
      </c>
    </row>
    <row r="30" spans="1:7" x14ac:dyDescent="0.25">
      <c r="A30" s="18"/>
      <c r="B30" s="138">
        <v>43808</v>
      </c>
      <c r="C30" s="108" t="s">
        <v>422</v>
      </c>
      <c r="D30" s="108" t="s">
        <v>424</v>
      </c>
      <c r="E30" s="51" t="str">
        <f t="shared" si="1"/>
        <v>UKPOS.com - Leaflet Holder</v>
      </c>
      <c r="F30" s="220">
        <v>0</v>
      </c>
      <c r="G30" s="98">
        <v>35.75</v>
      </c>
    </row>
    <row r="31" spans="1:7" x14ac:dyDescent="0.25">
      <c r="A31" s="46"/>
      <c r="B31" s="138">
        <v>43810</v>
      </c>
      <c r="C31" s="108" t="s">
        <v>236</v>
      </c>
      <c r="D31" s="108" t="s">
        <v>425</v>
      </c>
      <c r="E31" s="51" t="str">
        <f>_xlfn.CONCAT(C31,$I$6,D31)</f>
        <v>Abe Books - Books</v>
      </c>
      <c r="F31" s="220">
        <v>0</v>
      </c>
      <c r="G31" s="98">
        <v>91.09</v>
      </c>
    </row>
    <row r="32" spans="1:7" x14ac:dyDescent="0.25">
      <c r="A32" s="46"/>
      <c r="B32" s="138">
        <v>43816</v>
      </c>
      <c r="C32" s="108" t="s">
        <v>208</v>
      </c>
      <c r="D32" s="108" t="s">
        <v>176</v>
      </c>
      <c r="E32" s="51" t="str">
        <f t="shared" si="1"/>
        <v>MailChimp - Marketing</v>
      </c>
      <c r="F32" s="220">
        <f t="shared" si="0"/>
        <v>6.3016666666666659</v>
      </c>
      <c r="G32" s="98">
        <v>37.81</v>
      </c>
    </row>
    <row r="33" spans="1:7" ht="25.5" x14ac:dyDescent="0.25">
      <c r="A33" s="92" t="s">
        <v>20</v>
      </c>
      <c r="B33" s="56" t="s">
        <v>16</v>
      </c>
      <c r="C33" s="60"/>
      <c r="D33" s="60"/>
      <c r="E33" s="60"/>
      <c r="F33" s="94"/>
      <c r="G33" s="99"/>
    </row>
    <row r="34" spans="1:7" x14ac:dyDescent="0.25">
      <c r="A34" s="46"/>
      <c r="B34" s="25" t="s">
        <v>426</v>
      </c>
      <c r="C34" s="25" t="s">
        <v>429</v>
      </c>
      <c r="D34" s="25" t="s">
        <v>430</v>
      </c>
      <c r="E34" s="51" t="str">
        <f t="shared" si="1"/>
        <v>Doodly.com - Whiteboard for presentation</v>
      </c>
      <c r="F34" s="220">
        <v>0</v>
      </c>
      <c r="G34" s="76">
        <v>55.08</v>
      </c>
    </row>
    <row r="35" spans="1:7" x14ac:dyDescent="0.25">
      <c r="A35" s="16"/>
      <c r="B35" s="25" t="s">
        <v>427</v>
      </c>
      <c r="C35" s="25" t="s">
        <v>431</v>
      </c>
      <c r="D35" s="25" t="s">
        <v>432</v>
      </c>
      <c r="E35" s="51" t="str">
        <f t="shared" si="1"/>
        <v>Vimeo.com - Video viewing service</v>
      </c>
      <c r="F35" s="220">
        <v>0</v>
      </c>
      <c r="G35" s="76">
        <v>226.8</v>
      </c>
    </row>
    <row r="36" spans="1:7" x14ac:dyDescent="0.25">
      <c r="A36" s="46"/>
      <c r="B36" s="25" t="s">
        <v>428</v>
      </c>
      <c r="C36" s="25" t="s">
        <v>369</v>
      </c>
      <c r="D36" s="25" t="s">
        <v>433</v>
      </c>
      <c r="E36" s="51" t="str">
        <f t="shared" si="1"/>
        <v>Pluralsight - Video Training Servcies</v>
      </c>
      <c r="F36" s="220">
        <v>0</v>
      </c>
      <c r="G36" s="76">
        <v>22.79</v>
      </c>
    </row>
    <row r="37" spans="1:7" x14ac:dyDescent="0.25">
      <c r="A37" s="68" t="s">
        <v>21</v>
      </c>
      <c r="B37" s="56" t="s">
        <v>435</v>
      </c>
      <c r="C37" s="60"/>
      <c r="D37" s="60"/>
      <c r="E37" s="60"/>
      <c r="F37" s="94"/>
      <c r="G37" s="99"/>
    </row>
    <row r="38" spans="1:7" x14ac:dyDescent="0.25">
      <c r="A38" s="30"/>
      <c r="B38" s="25" t="s">
        <v>436</v>
      </c>
      <c r="C38" s="25" t="s">
        <v>249</v>
      </c>
      <c r="D38" s="51" t="s">
        <v>108</v>
      </c>
      <c r="E38" s="51" t="str">
        <f t="shared" si="1"/>
        <v>Amazon - Supplies for event</v>
      </c>
      <c r="F38" s="220">
        <v>0</v>
      </c>
      <c r="G38" s="76">
        <v>17.940000000000001</v>
      </c>
    </row>
    <row r="39" spans="1:7" x14ac:dyDescent="0.25">
      <c r="A39" s="21" t="s">
        <v>12</v>
      </c>
      <c r="B39" s="16"/>
      <c r="C39" s="16"/>
      <c r="D39" s="21"/>
      <c r="E39" s="21"/>
      <c r="F39" s="87">
        <f>SUM(F5:F38)</f>
        <v>52.459999999999994</v>
      </c>
      <c r="G39" s="177">
        <v>2317.75</v>
      </c>
    </row>
  </sheetData>
  <mergeCells count="4">
    <mergeCell ref="A3:G3"/>
    <mergeCell ref="B21:C21"/>
    <mergeCell ref="B25:C25"/>
    <mergeCell ref="B13:C13"/>
  </mergeCells>
  <pageMargins left="1.25" right="1.25" top="1" bottom="1" header="0.25" footer="0.25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2:I28"/>
  <sheetViews>
    <sheetView view="pageBreakPreview" zoomScale="60" zoomScaleNormal="70" workbookViewId="0">
      <selection activeCell="C16" sqref="C16"/>
    </sheetView>
  </sheetViews>
  <sheetFormatPr defaultRowHeight="15" x14ac:dyDescent="0.25"/>
  <cols>
    <col min="1" max="1" width="9.7109375" bestFit="1" customWidth="1"/>
    <col min="2" max="2" width="11.28515625" bestFit="1" customWidth="1"/>
    <col min="3" max="3" width="15.28515625" bestFit="1" customWidth="1"/>
    <col min="4" max="4" width="29.85546875" bestFit="1" customWidth="1"/>
    <col min="5" max="5" width="28.28515625" bestFit="1" customWidth="1"/>
    <col min="6" max="6" width="9" customWidth="1"/>
    <col min="7" max="7" width="14.7109375" customWidth="1"/>
  </cols>
  <sheetData>
    <row r="2" spans="1:9" ht="39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715</v>
      </c>
      <c r="F2" s="11" t="s">
        <v>39</v>
      </c>
      <c r="G2" s="11" t="s">
        <v>10</v>
      </c>
    </row>
    <row r="3" spans="1:9" x14ac:dyDescent="0.25">
      <c r="A3" s="428"/>
      <c r="B3" s="428"/>
      <c r="C3" s="428"/>
      <c r="D3" s="428"/>
      <c r="E3" s="428"/>
      <c r="F3" s="428"/>
      <c r="G3" s="428"/>
    </row>
    <row r="4" spans="1:9" x14ac:dyDescent="0.25">
      <c r="A4" s="8" t="s">
        <v>5</v>
      </c>
      <c r="B4" s="19" t="s">
        <v>6</v>
      </c>
      <c r="C4" s="7"/>
      <c r="D4" s="7"/>
      <c r="E4" s="7"/>
      <c r="F4" s="7"/>
      <c r="G4" s="7"/>
    </row>
    <row r="5" spans="1:9" x14ac:dyDescent="0.25">
      <c r="A5" s="3"/>
      <c r="B5" s="17" t="s">
        <v>445</v>
      </c>
      <c r="C5" s="18" t="s">
        <v>59</v>
      </c>
      <c r="D5" s="18" t="s">
        <v>446</v>
      </c>
      <c r="E5" s="221" t="str">
        <f>_xlfn.CONCAT(C5,$I$5,D5)</f>
        <v>Trainline - Travel to a meeting</v>
      </c>
      <c r="F5" s="253">
        <v>0</v>
      </c>
      <c r="G5" s="15">
        <v>30.8</v>
      </c>
      <c r="I5" s="219" t="s">
        <v>716</v>
      </c>
    </row>
    <row r="6" spans="1:9" x14ac:dyDescent="0.25">
      <c r="A6" s="187" t="s">
        <v>63</v>
      </c>
      <c r="B6" s="17"/>
      <c r="C6" s="18"/>
      <c r="D6" s="18"/>
      <c r="E6" s="221"/>
      <c r="F6" s="196"/>
      <c r="G6" s="15"/>
    </row>
    <row r="7" spans="1:9" x14ac:dyDescent="0.25">
      <c r="A7" s="3"/>
      <c r="B7" s="188" t="s">
        <v>447</v>
      </c>
      <c r="C7" s="51" t="s">
        <v>47</v>
      </c>
      <c r="D7" s="51" t="s">
        <v>107</v>
      </c>
      <c r="E7" s="221" t="str">
        <f t="shared" ref="E7:E26" si="0">_xlfn.CONCAT(C7,$I$5,D7)</f>
        <v>M&amp;S - Refreshments for event</v>
      </c>
      <c r="F7" s="253">
        <f t="shared" ref="F7" si="1">G7-(G7/1.2)</f>
        <v>1.9249999999999989</v>
      </c>
      <c r="G7" s="15">
        <v>11.55</v>
      </c>
    </row>
    <row r="8" spans="1:9" x14ac:dyDescent="0.25">
      <c r="A8" s="4"/>
      <c r="B8" s="189" t="s">
        <v>448</v>
      </c>
      <c r="C8" s="18" t="s">
        <v>59</v>
      </c>
      <c r="D8" s="18" t="s">
        <v>446</v>
      </c>
      <c r="E8" s="221" t="str">
        <f t="shared" si="0"/>
        <v>Trainline - Travel to a meeting</v>
      </c>
      <c r="F8" s="253">
        <v>0</v>
      </c>
      <c r="G8" s="190">
        <v>21.9</v>
      </c>
    </row>
    <row r="9" spans="1:9" x14ac:dyDescent="0.25">
      <c r="A9" s="30" t="s">
        <v>64</v>
      </c>
      <c r="B9" s="189"/>
      <c r="C9" s="18"/>
      <c r="D9" s="18"/>
      <c r="E9" s="221"/>
      <c r="F9" s="15"/>
      <c r="G9" s="190"/>
    </row>
    <row r="10" spans="1:9" x14ac:dyDescent="0.25">
      <c r="A10" s="30"/>
      <c r="B10" s="189" t="s">
        <v>447</v>
      </c>
      <c r="C10" s="18" t="s">
        <v>59</v>
      </c>
      <c r="D10" s="18" t="s">
        <v>446</v>
      </c>
      <c r="E10" s="221" t="str">
        <f t="shared" si="0"/>
        <v>Trainline - Travel to a meeting</v>
      </c>
      <c r="F10" s="253">
        <v>0</v>
      </c>
      <c r="G10" s="190">
        <v>95.09</v>
      </c>
    </row>
    <row r="11" spans="1:9" x14ac:dyDescent="0.25">
      <c r="A11" s="30" t="s">
        <v>80</v>
      </c>
      <c r="B11" s="189"/>
      <c r="C11" s="18"/>
      <c r="D11" s="18"/>
      <c r="E11" s="221"/>
      <c r="F11" s="15"/>
      <c r="G11" s="190"/>
    </row>
    <row r="12" spans="1:9" ht="25.5" x14ac:dyDescent="0.25">
      <c r="A12" s="30"/>
      <c r="B12" s="189" t="s">
        <v>448</v>
      </c>
      <c r="C12" s="18" t="s">
        <v>59</v>
      </c>
      <c r="D12" s="18" t="s">
        <v>461</v>
      </c>
      <c r="E12" s="221" t="str">
        <f t="shared" si="0"/>
        <v>Trainline - Travel to a Conference</v>
      </c>
      <c r="F12" s="253">
        <v>0</v>
      </c>
      <c r="G12" s="190">
        <v>111.87</v>
      </c>
    </row>
    <row r="13" spans="1:9" x14ac:dyDescent="0.25">
      <c r="A13" s="23" t="s">
        <v>81</v>
      </c>
      <c r="B13" s="26" t="s">
        <v>13</v>
      </c>
      <c r="C13" s="9"/>
      <c r="D13" s="4"/>
      <c r="E13" s="221"/>
      <c r="F13" s="15"/>
      <c r="G13" s="4"/>
    </row>
    <row r="14" spans="1:9" x14ac:dyDescent="0.25">
      <c r="A14" s="12"/>
      <c r="B14" s="191" t="s">
        <v>449</v>
      </c>
      <c r="C14" s="192" t="s">
        <v>165</v>
      </c>
      <c r="D14" s="193" t="s">
        <v>450</v>
      </c>
      <c r="E14" s="221" t="str">
        <f t="shared" si="0"/>
        <v>DVLA - Vehicle Tax</v>
      </c>
      <c r="F14" s="253">
        <v>0</v>
      </c>
      <c r="G14" s="15">
        <v>262.5</v>
      </c>
    </row>
    <row r="15" spans="1:9" x14ac:dyDescent="0.25">
      <c r="A15" s="195" t="s">
        <v>14</v>
      </c>
      <c r="B15" s="426" t="s">
        <v>69</v>
      </c>
      <c r="C15" s="427"/>
      <c r="D15" s="4"/>
      <c r="E15" s="221"/>
      <c r="F15" s="15"/>
      <c r="G15" s="4"/>
    </row>
    <row r="16" spans="1:9" x14ac:dyDescent="0.25">
      <c r="A16" s="13"/>
      <c r="B16" s="188" t="s">
        <v>451</v>
      </c>
      <c r="C16" s="194" t="s">
        <v>72</v>
      </c>
      <c r="D16" s="194" t="s">
        <v>176</v>
      </c>
      <c r="E16" s="221" t="str">
        <f t="shared" si="0"/>
        <v>Dropbox - Marketing</v>
      </c>
      <c r="F16" s="253">
        <v>1.66</v>
      </c>
      <c r="G16" s="15">
        <v>9.99</v>
      </c>
    </row>
    <row r="17" spans="1:7" x14ac:dyDescent="0.25">
      <c r="A17" s="13"/>
      <c r="B17" s="188" t="s">
        <v>452</v>
      </c>
      <c r="C17" s="194" t="s">
        <v>153</v>
      </c>
      <c r="D17" s="194" t="s">
        <v>176</v>
      </c>
      <c r="E17" s="221" t="str">
        <f t="shared" si="0"/>
        <v>Facebook - Marketing</v>
      </c>
      <c r="F17" s="253">
        <v>0</v>
      </c>
      <c r="G17" s="15">
        <v>148.55000000000001</v>
      </c>
    </row>
    <row r="18" spans="1:7" x14ac:dyDescent="0.25">
      <c r="A18" s="13"/>
      <c r="B18" s="188" t="s">
        <v>453</v>
      </c>
      <c r="C18" s="194" t="s">
        <v>153</v>
      </c>
      <c r="D18" s="194" t="s">
        <v>176</v>
      </c>
      <c r="E18" s="221" t="str">
        <f t="shared" si="0"/>
        <v>Facebook - Marketing</v>
      </c>
      <c r="F18" s="253">
        <v>0</v>
      </c>
      <c r="G18" s="15">
        <v>12.45</v>
      </c>
    </row>
    <row r="19" spans="1:7" x14ac:dyDescent="0.25">
      <c r="A19" s="13"/>
      <c r="B19" s="188" t="s">
        <v>454</v>
      </c>
      <c r="C19" s="194" t="s">
        <v>69</v>
      </c>
      <c r="D19" s="194" t="s">
        <v>176</v>
      </c>
      <c r="E19" s="221" t="str">
        <f t="shared" si="0"/>
        <v>Museums - Marketing</v>
      </c>
      <c r="F19" s="253">
        <v>0</v>
      </c>
      <c r="G19" s="15">
        <v>75</v>
      </c>
    </row>
    <row r="20" spans="1:7" x14ac:dyDescent="0.25">
      <c r="A20" s="4"/>
      <c r="B20" s="189" t="s">
        <v>455</v>
      </c>
      <c r="C20" s="189" t="s">
        <v>327</v>
      </c>
      <c r="D20" s="194" t="s">
        <v>176</v>
      </c>
      <c r="E20" s="221" t="str">
        <f t="shared" si="0"/>
        <v>Mailchimp - Marketing</v>
      </c>
      <c r="F20" s="253">
        <v>0</v>
      </c>
      <c r="G20" s="190">
        <v>38.67</v>
      </c>
    </row>
    <row r="21" spans="1:7" x14ac:dyDescent="0.25">
      <c r="A21" s="6"/>
      <c r="B21" s="189" t="s">
        <v>456</v>
      </c>
      <c r="C21" s="189" t="s">
        <v>457</v>
      </c>
      <c r="D21" s="194" t="s">
        <v>458</v>
      </c>
      <c r="E21" s="221" t="str">
        <f t="shared" si="0"/>
        <v>Projectorshop - Projector</v>
      </c>
      <c r="F21" s="253">
        <v>37.159999999999997</v>
      </c>
      <c r="G21" s="190">
        <v>222.98</v>
      </c>
    </row>
    <row r="22" spans="1:7" x14ac:dyDescent="0.25">
      <c r="A22" s="195" t="s">
        <v>19</v>
      </c>
      <c r="B22" s="426" t="s">
        <v>16</v>
      </c>
      <c r="C22" s="427"/>
      <c r="D22" s="4"/>
      <c r="E22" s="221"/>
      <c r="F22" s="15"/>
      <c r="G22" s="4"/>
    </row>
    <row r="23" spans="1:7" x14ac:dyDescent="0.25">
      <c r="A23" s="3"/>
      <c r="B23" s="188" t="s">
        <v>454</v>
      </c>
      <c r="C23" s="194" t="s">
        <v>459</v>
      </c>
      <c r="D23" s="194" t="s">
        <v>460</v>
      </c>
      <c r="E23" s="221" t="str">
        <f t="shared" si="0"/>
        <v>ico.org.uk - Data Protection</v>
      </c>
      <c r="F23" s="253">
        <v>0</v>
      </c>
      <c r="G23" s="15">
        <v>40</v>
      </c>
    </row>
    <row r="24" spans="1:7" x14ac:dyDescent="0.25">
      <c r="A24" s="195" t="s">
        <v>20</v>
      </c>
      <c r="B24" s="20"/>
      <c r="C24" s="4"/>
      <c r="D24" s="4"/>
      <c r="E24" s="221"/>
      <c r="F24" s="15"/>
      <c r="G24" s="4"/>
    </row>
    <row r="25" spans="1:7" ht="25.5" x14ac:dyDescent="0.25">
      <c r="A25" s="3"/>
      <c r="B25" s="17" t="s">
        <v>462</v>
      </c>
      <c r="C25" s="18" t="s">
        <v>429</v>
      </c>
      <c r="D25" s="18" t="s">
        <v>463</v>
      </c>
      <c r="E25" s="221" t="str">
        <f t="shared" si="0"/>
        <v>Doodly.com - Education video site</v>
      </c>
      <c r="F25" s="253">
        <v>0</v>
      </c>
      <c r="G25" s="15">
        <v>54.78</v>
      </c>
    </row>
    <row r="26" spans="1:7" ht="25.5" x14ac:dyDescent="0.25">
      <c r="A26" s="3"/>
      <c r="B26" s="17" t="s">
        <v>452</v>
      </c>
      <c r="C26" s="18" t="s">
        <v>369</v>
      </c>
      <c r="D26" s="18" t="s">
        <v>463</v>
      </c>
      <c r="E26" s="221" t="str">
        <f t="shared" si="0"/>
        <v>Pluralsight - Education video site</v>
      </c>
      <c r="F26" s="253">
        <v>0</v>
      </c>
      <c r="G26" s="15">
        <v>22.85</v>
      </c>
    </row>
    <row r="27" spans="1:7" x14ac:dyDescent="0.25">
      <c r="A27" s="6"/>
      <c r="B27" s="16"/>
      <c r="C27" s="16"/>
      <c r="D27" s="16"/>
      <c r="E27" s="222"/>
      <c r="F27" s="15"/>
      <c r="G27" s="16"/>
    </row>
    <row r="28" spans="1:7" x14ac:dyDescent="0.25">
      <c r="A28" s="4"/>
      <c r="B28" s="16"/>
      <c r="C28" s="16"/>
      <c r="D28" s="21" t="s">
        <v>12</v>
      </c>
      <c r="E28" s="223"/>
      <c r="F28" s="15">
        <f>SUM(F5:F27)</f>
        <v>40.744999999999997</v>
      </c>
      <c r="G28" s="34">
        <v>1158.98</v>
      </c>
    </row>
  </sheetData>
  <mergeCells count="3">
    <mergeCell ref="B22:C22"/>
    <mergeCell ref="A3:G3"/>
    <mergeCell ref="B15:C15"/>
  </mergeCells>
  <pageMargins left="1.25" right="1.25" top="1" bottom="1" header="0.25" footer="0.25"/>
  <pageSetup scale="91" orientation="landscape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4458-7360-4730-9919-7D0E732C6F4A}">
  <sheetPr>
    <tabColor rgb="FF92D050"/>
    <pageSetUpPr fitToPage="1"/>
  </sheetPr>
  <dimension ref="A2:I56"/>
  <sheetViews>
    <sheetView view="pageBreakPreview" topLeftCell="A26" zoomScale="60" zoomScaleNormal="85" workbookViewId="0">
      <selection activeCell="C49" sqref="C49"/>
    </sheetView>
  </sheetViews>
  <sheetFormatPr defaultRowHeight="15" x14ac:dyDescent="0.25"/>
  <cols>
    <col min="1" max="1" width="9.7109375" bestFit="1" customWidth="1"/>
    <col min="2" max="2" width="24.85546875" bestFit="1" customWidth="1"/>
    <col min="3" max="3" width="20.7109375" bestFit="1" customWidth="1"/>
    <col min="4" max="4" width="29.85546875" bestFit="1" customWidth="1"/>
    <col min="5" max="5" width="37.7109375" bestFit="1" customWidth="1"/>
    <col min="6" max="6" width="7.7109375" style="261" bestFit="1" customWidth="1"/>
    <col min="7" max="7" width="14.7109375" bestFit="1" customWidth="1"/>
  </cols>
  <sheetData>
    <row r="2" spans="1:9" ht="39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715</v>
      </c>
      <c r="F2" s="255" t="s">
        <v>39</v>
      </c>
      <c r="G2" s="11" t="s">
        <v>10</v>
      </c>
    </row>
    <row r="3" spans="1:9" x14ac:dyDescent="0.25">
      <c r="A3" s="428"/>
      <c r="B3" s="428"/>
      <c r="C3" s="428"/>
      <c r="D3" s="428"/>
      <c r="E3" s="428"/>
      <c r="F3" s="428"/>
      <c r="G3" s="428"/>
    </row>
    <row r="4" spans="1:9" x14ac:dyDescent="0.25">
      <c r="A4" s="8" t="s">
        <v>5</v>
      </c>
      <c r="B4" s="19" t="s">
        <v>6</v>
      </c>
      <c r="C4" s="7"/>
      <c r="D4" s="7"/>
      <c r="E4" s="7"/>
      <c r="F4" s="256"/>
      <c r="G4" s="7"/>
    </row>
    <row r="5" spans="1:9" x14ac:dyDescent="0.25">
      <c r="A5" s="8"/>
      <c r="B5" s="198" t="s">
        <v>476</v>
      </c>
      <c r="C5" s="199" t="s">
        <v>468</v>
      </c>
      <c r="D5" s="194" t="s">
        <v>472</v>
      </c>
      <c r="E5" s="262" t="str">
        <f>_xlfn.CONCAT(C5,$I$5,D5)</f>
        <v>Easyjet - Flight for a Conference</v>
      </c>
      <c r="F5" s="257">
        <v>0</v>
      </c>
      <c r="G5" s="200">
        <v>292.97000000000003</v>
      </c>
      <c r="I5" t="s">
        <v>716</v>
      </c>
    </row>
    <row r="6" spans="1:9" x14ac:dyDescent="0.25">
      <c r="A6" s="8"/>
      <c r="B6" s="198" t="s">
        <v>476</v>
      </c>
      <c r="C6" s="199" t="s">
        <v>468</v>
      </c>
      <c r="D6" s="194" t="s">
        <v>472</v>
      </c>
      <c r="E6" s="262" t="str">
        <f t="shared" ref="E6:E55" si="0">_xlfn.CONCAT(C6,$I$5,D6)</f>
        <v>Easyjet - Flight for a Conference</v>
      </c>
      <c r="F6" s="257">
        <v>0</v>
      </c>
      <c r="G6" s="200">
        <v>292.97000000000003</v>
      </c>
    </row>
    <row r="7" spans="1:9" x14ac:dyDescent="0.25">
      <c r="A7" s="8"/>
      <c r="B7" s="198" t="s">
        <v>476</v>
      </c>
      <c r="C7" s="199" t="s">
        <v>468</v>
      </c>
      <c r="D7" s="194" t="s">
        <v>472</v>
      </c>
      <c r="E7" s="262" t="str">
        <f t="shared" si="0"/>
        <v>Easyjet - Flight for a Conference</v>
      </c>
      <c r="F7" s="257">
        <v>0</v>
      </c>
      <c r="G7" s="200">
        <v>50</v>
      </c>
    </row>
    <row r="8" spans="1:9" x14ac:dyDescent="0.25">
      <c r="A8" s="8"/>
      <c r="B8" s="198" t="s">
        <v>476</v>
      </c>
      <c r="C8" s="199" t="s">
        <v>480</v>
      </c>
      <c r="D8" s="194" t="s">
        <v>472</v>
      </c>
      <c r="E8" s="262" t="str">
        <f t="shared" si="0"/>
        <v>Ryanair - Flight for a Conference</v>
      </c>
      <c r="F8" s="257">
        <v>0</v>
      </c>
      <c r="G8" s="200">
        <v>279.06</v>
      </c>
    </row>
    <row r="9" spans="1:9" x14ac:dyDescent="0.25">
      <c r="A9" s="8"/>
      <c r="B9" s="198" t="s">
        <v>477</v>
      </c>
      <c r="C9" s="199" t="s">
        <v>468</v>
      </c>
      <c r="D9" s="194" t="s">
        <v>472</v>
      </c>
      <c r="E9" s="262" t="str">
        <f t="shared" si="0"/>
        <v>Easyjet - Flight for a Conference</v>
      </c>
      <c r="F9" s="257">
        <v>0</v>
      </c>
      <c r="G9" s="200">
        <v>194.98</v>
      </c>
    </row>
    <row r="10" spans="1:9" x14ac:dyDescent="0.25">
      <c r="A10" s="8"/>
      <c r="B10" s="198" t="s">
        <v>477</v>
      </c>
      <c r="C10" s="199" t="s">
        <v>480</v>
      </c>
      <c r="D10" s="194" t="s">
        <v>472</v>
      </c>
      <c r="E10" s="262" t="str">
        <f t="shared" si="0"/>
        <v>Ryanair - Flight for a Conference</v>
      </c>
      <c r="F10" s="257">
        <v>0</v>
      </c>
      <c r="G10" s="200">
        <v>62.96</v>
      </c>
    </row>
    <row r="11" spans="1:9" x14ac:dyDescent="0.25">
      <c r="A11" s="8"/>
      <c r="B11" s="198" t="s">
        <v>478</v>
      </c>
      <c r="C11" s="199" t="s">
        <v>481</v>
      </c>
      <c r="D11" s="199" t="s">
        <v>475</v>
      </c>
      <c r="E11" s="262" t="str">
        <f>_xlfn.CONCAT(C11,$I$5,D11)</f>
        <v>Graphics Plus - Marketing ads</v>
      </c>
      <c r="F11" s="257">
        <v>0</v>
      </c>
      <c r="G11" s="200">
        <v>130</v>
      </c>
    </row>
    <row r="12" spans="1:9" x14ac:dyDescent="0.25">
      <c r="A12" s="8"/>
      <c r="B12" s="198" t="s">
        <v>479</v>
      </c>
      <c r="C12" s="199" t="s">
        <v>482</v>
      </c>
      <c r="D12" s="199" t="s">
        <v>425</v>
      </c>
      <c r="E12" s="262" t="str">
        <f t="shared" si="0"/>
        <v>Cathedral Book store - Books</v>
      </c>
      <c r="F12" s="257">
        <v>0</v>
      </c>
      <c r="G12" s="200">
        <v>67.930000000000007</v>
      </c>
    </row>
    <row r="13" spans="1:9" x14ac:dyDescent="0.25">
      <c r="A13" s="8"/>
      <c r="B13" s="198" t="s">
        <v>479</v>
      </c>
      <c r="C13" s="199" t="s">
        <v>483</v>
      </c>
      <c r="D13" s="199" t="s">
        <v>484</v>
      </c>
      <c r="E13" s="262" t="str">
        <f t="shared" si="0"/>
        <v>Card Factory - Card for an event</v>
      </c>
      <c r="F13" s="257">
        <v>0.45</v>
      </c>
      <c r="G13" s="200">
        <v>2.72</v>
      </c>
    </row>
    <row r="14" spans="1:9" x14ac:dyDescent="0.25">
      <c r="A14" s="8"/>
      <c r="B14" s="198" t="s">
        <v>479</v>
      </c>
      <c r="C14" s="199" t="s">
        <v>104</v>
      </c>
      <c r="D14" s="199" t="s">
        <v>485</v>
      </c>
      <c r="E14" s="262" t="str">
        <f t="shared" si="0"/>
        <v xml:space="preserve">St Albans - Council </v>
      </c>
      <c r="F14" s="257">
        <v>12.29</v>
      </c>
      <c r="G14" s="200">
        <v>73.72</v>
      </c>
    </row>
    <row r="15" spans="1:9" x14ac:dyDescent="0.25">
      <c r="A15" s="8"/>
      <c r="B15" s="198" t="s">
        <v>479</v>
      </c>
      <c r="C15" s="199" t="s">
        <v>468</v>
      </c>
      <c r="D15" s="194" t="s">
        <v>472</v>
      </c>
      <c r="E15" s="262" t="str">
        <f t="shared" si="0"/>
        <v>Easyjet - Flight for a Conference</v>
      </c>
      <c r="F15" s="257">
        <v>0</v>
      </c>
      <c r="G15" s="200">
        <v>34.49</v>
      </c>
    </row>
    <row r="16" spans="1:9" x14ac:dyDescent="0.25">
      <c r="A16" s="8"/>
      <c r="B16" s="198" t="s">
        <v>464</v>
      </c>
      <c r="C16" s="199" t="s">
        <v>468</v>
      </c>
      <c r="D16" s="194" t="s">
        <v>472</v>
      </c>
      <c r="E16" s="262" t="str">
        <f t="shared" si="0"/>
        <v>Easyjet - Flight for a Conference</v>
      </c>
      <c r="F16" s="257">
        <v>0</v>
      </c>
      <c r="G16" s="200">
        <v>428.58</v>
      </c>
    </row>
    <row r="17" spans="1:7" x14ac:dyDescent="0.25">
      <c r="A17" s="8"/>
      <c r="B17" s="198" t="s">
        <v>464</v>
      </c>
      <c r="C17" s="199" t="s">
        <v>468</v>
      </c>
      <c r="D17" s="194" t="s">
        <v>472</v>
      </c>
      <c r="E17" s="262" t="str">
        <f t="shared" si="0"/>
        <v>Easyjet - Flight for a Conference</v>
      </c>
      <c r="F17" s="257">
        <v>0</v>
      </c>
      <c r="G17" s="200">
        <v>-130.99</v>
      </c>
    </row>
    <row r="18" spans="1:7" x14ac:dyDescent="0.25">
      <c r="A18" s="8"/>
      <c r="B18" s="198" t="s">
        <v>464</v>
      </c>
      <c r="C18" s="199" t="s">
        <v>468</v>
      </c>
      <c r="D18" s="194" t="s">
        <v>472</v>
      </c>
      <c r="E18" s="262" t="str">
        <f t="shared" si="0"/>
        <v>Easyjet - Flight for a Conference</v>
      </c>
      <c r="F18" s="257">
        <v>0</v>
      </c>
      <c r="G18" s="200">
        <v>-161.97999999999999</v>
      </c>
    </row>
    <row r="19" spans="1:7" x14ac:dyDescent="0.25">
      <c r="A19" s="8"/>
      <c r="B19" s="198" t="s">
        <v>464</v>
      </c>
      <c r="C19" s="199" t="s">
        <v>468</v>
      </c>
      <c r="D19" s="194" t="s">
        <v>472</v>
      </c>
      <c r="E19" s="262" t="str">
        <f t="shared" si="0"/>
        <v>Easyjet - Flight for a Conference</v>
      </c>
      <c r="F19" s="257">
        <v>0</v>
      </c>
      <c r="G19" s="200">
        <v>-194.98</v>
      </c>
    </row>
    <row r="20" spans="1:7" x14ac:dyDescent="0.25">
      <c r="A20" s="6"/>
      <c r="B20" s="189" t="s">
        <v>465</v>
      </c>
      <c r="C20" s="189" t="s">
        <v>249</v>
      </c>
      <c r="D20" s="189" t="s">
        <v>471</v>
      </c>
      <c r="E20" s="262" t="str">
        <f t="shared" si="0"/>
        <v>Amazon - Refreshment for an event</v>
      </c>
      <c r="F20" s="257">
        <v>0</v>
      </c>
      <c r="G20" s="190">
        <v>14.99</v>
      </c>
    </row>
    <row r="21" spans="1:7" x14ac:dyDescent="0.25">
      <c r="A21" s="5"/>
      <c r="B21" s="32" t="s">
        <v>466</v>
      </c>
      <c r="C21" s="197" t="s">
        <v>59</v>
      </c>
      <c r="D21" s="189" t="s">
        <v>470</v>
      </c>
      <c r="E21" s="262" t="str">
        <f t="shared" si="0"/>
        <v>Trainline - Train for Conference</v>
      </c>
      <c r="F21" s="257">
        <v>0</v>
      </c>
      <c r="G21" s="190">
        <v>71.2</v>
      </c>
    </row>
    <row r="22" spans="1:7" x14ac:dyDescent="0.25">
      <c r="A22" s="12"/>
      <c r="B22" s="191" t="s">
        <v>467</v>
      </c>
      <c r="C22" s="192" t="s">
        <v>469</v>
      </c>
      <c r="D22" s="193" t="s">
        <v>473</v>
      </c>
      <c r="E22" s="262" t="str">
        <f t="shared" si="0"/>
        <v>Patricia May Florist - Flowers for an event</v>
      </c>
      <c r="F22" s="257">
        <v>0</v>
      </c>
      <c r="G22" s="15">
        <v>100</v>
      </c>
    </row>
    <row r="23" spans="1:7" x14ac:dyDescent="0.25">
      <c r="A23" s="30" t="s">
        <v>63</v>
      </c>
      <c r="B23" s="6"/>
      <c r="C23" s="6"/>
      <c r="D23" s="6"/>
      <c r="E23" s="262" t="str">
        <f t="shared" si="0"/>
        <v xml:space="preserve"> - </v>
      </c>
      <c r="F23" s="258"/>
      <c r="G23" s="6"/>
    </row>
    <row r="24" spans="1:7" x14ac:dyDescent="0.25">
      <c r="A24" s="13"/>
      <c r="B24" s="188" t="s">
        <v>474</v>
      </c>
      <c r="C24" s="194" t="s">
        <v>153</v>
      </c>
      <c r="D24" s="194" t="s">
        <v>475</v>
      </c>
      <c r="E24" s="262" t="str">
        <f t="shared" si="0"/>
        <v>Facebook - Marketing ads</v>
      </c>
      <c r="F24" s="257">
        <v>0</v>
      </c>
      <c r="G24" s="203">
        <v>99.93</v>
      </c>
    </row>
    <row r="25" spans="1:7" x14ac:dyDescent="0.25">
      <c r="A25" s="201" t="s">
        <v>64</v>
      </c>
      <c r="B25" s="17"/>
      <c r="C25" s="18"/>
      <c r="D25" s="194"/>
      <c r="E25" s="262" t="str">
        <f t="shared" si="0"/>
        <v xml:space="preserve"> - </v>
      </c>
      <c r="F25" s="258"/>
      <c r="G25" s="203"/>
    </row>
    <row r="26" spans="1:7" x14ac:dyDescent="0.25">
      <c r="A26" s="13"/>
      <c r="B26" s="188" t="s">
        <v>476</v>
      </c>
      <c r="C26" s="194" t="s">
        <v>104</v>
      </c>
      <c r="D26" s="194" t="s">
        <v>485</v>
      </c>
      <c r="E26" s="262" t="str">
        <f t="shared" si="0"/>
        <v xml:space="preserve">St Albans - Council </v>
      </c>
      <c r="F26" s="257">
        <v>0</v>
      </c>
      <c r="G26" s="203">
        <v>60</v>
      </c>
    </row>
    <row r="27" spans="1:7" x14ac:dyDescent="0.25">
      <c r="A27" s="23" t="s">
        <v>80</v>
      </c>
      <c r="B27" s="426" t="s">
        <v>13</v>
      </c>
      <c r="C27" s="427"/>
      <c r="D27" s="6"/>
      <c r="E27" s="262" t="str">
        <f t="shared" si="0"/>
        <v xml:space="preserve"> - </v>
      </c>
      <c r="F27" s="258"/>
      <c r="G27" s="202"/>
    </row>
    <row r="28" spans="1:7" x14ac:dyDescent="0.25">
      <c r="A28" s="3"/>
      <c r="B28" s="188" t="s">
        <v>478</v>
      </c>
      <c r="C28" s="194" t="s">
        <v>249</v>
      </c>
      <c r="D28" s="194" t="s">
        <v>471</v>
      </c>
      <c r="E28" s="262" t="str">
        <f t="shared" si="0"/>
        <v>Amazon - Refreshment for an event</v>
      </c>
      <c r="F28" s="257">
        <v>0</v>
      </c>
      <c r="G28" s="203">
        <v>15.98</v>
      </c>
    </row>
    <row r="29" spans="1:7" x14ac:dyDescent="0.25">
      <c r="A29" s="5" t="s">
        <v>3</v>
      </c>
      <c r="B29" s="20"/>
      <c r="C29" s="6"/>
      <c r="D29" s="6"/>
      <c r="E29" s="262" t="str">
        <f t="shared" si="0"/>
        <v xml:space="preserve"> - </v>
      </c>
      <c r="F29" s="258"/>
      <c r="G29" s="202"/>
    </row>
    <row r="30" spans="1:7" x14ac:dyDescent="0.25">
      <c r="A30" s="3"/>
      <c r="B30" s="188" t="s">
        <v>486</v>
      </c>
      <c r="C30" s="108" t="s">
        <v>254</v>
      </c>
      <c r="D30" s="194" t="s">
        <v>487</v>
      </c>
      <c r="E30" s="262" t="str">
        <f t="shared" si="0"/>
        <v>CIEH - Training Course</v>
      </c>
      <c r="F30" s="257">
        <v>0</v>
      </c>
      <c r="G30" s="203">
        <v>145</v>
      </c>
    </row>
    <row r="31" spans="1:7" x14ac:dyDescent="0.25">
      <c r="A31" s="3"/>
      <c r="B31" s="188" t="s">
        <v>474</v>
      </c>
      <c r="C31" s="108" t="s">
        <v>254</v>
      </c>
      <c r="D31" s="194" t="s">
        <v>487</v>
      </c>
      <c r="E31" s="262" t="str">
        <f t="shared" si="0"/>
        <v>CIEH - Training Course</v>
      </c>
      <c r="F31" s="257">
        <v>0</v>
      </c>
      <c r="G31" s="203">
        <v>200</v>
      </c>
    </row>
    <row r="32" spans="1:7" x14ac:dyDescent="0.25">
      <c r="A32" s="187" t="s">
        <v>14</v>
      </c>
      <c r="B32" s="188"/>
      <c r="C32" s="108"/>
      <c r="D32" s="194"/>
      <c r="E32" s="262" t="str">
        <f t="shared" si="0"/>
        <v xml:space="preserve"> - </v>
      </c>
      <c r="F32" s="258"/>
      <c r="G32" s="203"/>
    </row>
    <row r="33" spans="1:9" x14ac:dyDescent="0.25">
      <c r="A33" s="187"/>
      <c r="B33" s="188" t="s">
        <v>490</v>
      </c>
      <c r="C33" s="108" t="s">
        <v>59</v>
      </c>
      <c r="D33" s="194" t="s">
        <v>491</v>
      </c>
      <c r="E33" s="262" t="str">
        <f t="shared" si="0"/>
        <v>Trainline - Train ticket for event</v>
      </c>
      <c r="F33" s="257">
        <v>0</v>
      </c>
      <c r="G33" s="203">
        <v>50.54</v>
      </c>
    </row>
    <row r="34" spans="1:9" x14ac:dyDescent="0.25">
      <c r="A34" s="187"/>
      <c r="B34" s="188" t="s">
        <v>490</v>
      </c>
      <c r="C34" s="108" t="s">
        <v>59</v>
      </c>
      <c r="D34" s="194" t="s">
        <v>491</v>
      </c>
      <c r="E34" s="262" t="str">
        <f t="shared" si="0"/>
        <v>Trainline - Train ticket for event</v>
      </c>
      <c r="F34" s="257">
        <v>0</v>
      </c>
      <c r="G34" s="203">
        <v>16.53</v>
      </c>
    </row>
    <row r="35" spans="1:9" x14ac:dyDescent="0.25">
      <c r="A35" s="23" t="s">
        <v>19</v>
      </c>
      <c r="B35" s="22" t="s">
        <v>15</v>
      </c>
      <c r="C35" s="18"/>
      <c r="D35" s="18"/>
      <c r="E35" s="262" t="str">
        <f t="shared" si="0"/>
        <v xml:space="preserve"> - </v>
      </c>
      <c r="F35" s="258"/>
      <c r="G35" s="203"/>
    </row>
    <row r="36" spans="1:9" ht="15.75" x14ac:dyDescent="0.25">
      <c r="A36" s="23"/>
      <c r="B36" s="31" t="s">
        <v>465</v>
      </c>
      <c r="C36" s="194" t="s">
        <v>488</v>
      </c>
      <c r="D36" s="194" t="s">
        <v>489</v>
      </c>
      <c r="E36" s="262" t="str">
        <f t="shared" si="0"/>
        <v>Wufoo - Online form building</v>
      </c>
      <c r="F36" s="257">
        <v>0</v>
      </c>
      <c r="G36" s="203">
        <v>215.84</v>
      </c>
      <c r="I36" s="263" t="s">
        <v>732</v>
      </c>
    </row>
    <row r="37" spans="1:9" x14ac:dyDescent="0.25">
      <c r="A37" s="23" t="s">
        <v>20</v>
      </c>
      <c r="B37" s="24" t="s">
        <v>16</v>
      </c>
      <c r="C37" s="16"/>
      <c r="D37" s="16"/>
      <c r="E37" s="262" t="str">
        <f t="shared" si="0"/>
        <v xml:space="preserve"> - </v>
      </c>
      <c r="F37" s="258"/>
      <c r="G37" s="189"/>
    </row>
    <row r="38" spans="1:9" x14ac:dyDescent="0.25">
      <c r="A38" s="23"/>
      <c r="B38" s="25" t="s">
        <v>465</v>
      </c>
      <c r="C38" s="189" t="s">
        <v>492</v>
      </c>
      <c r="D38" s="189" t="s">
        <v>493</v>
      </c>
      <c r="E38" s="262" t="str">
        <f t="shared" si="0"/>
        <v>Knowledge exchange - Research</v>
      </c>
      <c r="F38" s="257">
        <v>35</v>
      </c>
      <c r="G38" s="204">
        <v>210</v>
      </c>
    </row>
    <row r="39" spans="1:9" x14ac:dyDescent="0.25">
      <c r="A39" s="6"/>
      <c r="B39" s="25" t="s">
        <v>465</v>
      </c>
      <c r="C39" s="189" t="s">
        <v>492</v>
      </c>
      <c r="D39" s="189" t="s">
        <v>493</v>
      </c>
      <c r="E39" s="262" t="str">
        <f t="shared" si="0"/>
        <v>Knowledge exchange - Research</v>
      </c>
      <c r="F39" s="257">
        <v>35</v>
      </c>
      <c r="G39" s="204">
        <v>210</v>
      </c>
    </row>
    <row r="40" spans="1:9" x14ac:dyDescent="0.25">
      <c r="A40" s="23" t="s">
        <v>21</v>
      </c>
      <c r="B40" s="25"/>
      <c r="C40" s="16"/>
      <c r="D40" s="16"/>
      <c r="E40" s="262" t="str">
        <f t="shared" si="0"/>
        <v xml:space="preserve"> - </v>
      </c>
      <c r="F40" s="258"/>
      <c r="G40" s="189"/>
    </row>
    <row r="41" spans="1:9" x14ac:dyDescent="0.25">
      <c r="A41" s="6"/>
      <c r="B41" s="25" t="s">
        <v>494</v>
      </c>
      <c r="C41" s="189" t="s">
        <v>429</v>
      </c>
      <c r="D41" s="18" t="s">
        <v>463</v>
      </c>
      <c r="E41" s="262" t="str">
        <f t="shared" si="0"/>
        <v>Doodly.com - Education video site</v>
      </c>
      <c r="F41" s="257">
        <v>0</v>
      </c>
      <c r="G41" s="205">
        <v>54.75</v>
      </c>
    </row>
    <row r="42" spans="1:9" x14ac:dyDescent="0.25">
      <c r="A42" s="23"/>
      <c r="B42" s="25" t="s">
        <v>477</v>
      </c>
      <c r="C42" s="189" t="s">
        <v>369</v>
      </c>
      <c r="D42" s="18" t="s">
        <v>463</v>
      </c>
      <c r="E42" s="262" t="str">
        <f t="shared" si="0"/>
        <v>Pluralsight - Education video site</v>
      </c>
      <c r="F42" s="257">
        <v>0</v>
      </c>
      <c r="G42" s="205">
        <v>23.11</v>
      </c>
    </row>
    <row r="43" spans="1:9" x14ac:dyDescent="0.25">
      <c r="A43" s="30" t="s">
        <v>22</v>
      </c>
      <c r="B43" s="30" t="s">
        <v>495</v>
      </c>
      <c r="C43" s="16"/>
      <c r="D43" s="16"/>
      <c r="E43" s="262" t="str">
        <f t="shared" si="0"/>
        <v xml:space="preserve"> - </v>
      </c>
      <c r="F43" s="258"/>
      <c r="G43" s="189"/>
    </row>
    <row r="44" spans="1:9" x14ac:dyDescent="0.25">
      <c r="A44" s="30"/>
      <c r="B44" s="189" t="s">
        <v>496</v>
      </c>
      <c r="C44" s="189" t="s">
        <v>249</v>
      </c>
      <c r="D44" s="194" t="s">
        <v>471</v>
      </c>
      <c r="E44" s="262" t="str">
        <f t="shared" si="0"/>
        <v>Amazon - Refreshment for an event</v>
      </c>
      <c r="F44" s="257">
        <v>41.04</v>
      </c>
      <c r="G44" s="205">
        <v>268.75</v>
      </c>
    </row>
    <row r="45" spans="1:9" ht="30" x14ac:dyDescent="0.25">
      <c r="A45" s="30" t="s">
        <v>497</v>
      </c>
      <c r="B45" s="30" t="s">
        <v>11</v>
      </c>
      <c r="C45" s="189"/>
      <c r="D45" s="194"/>
      <c r="E45" s="262" t="str">
        <f t="shared" si="0"/>
        <v xml:space="preserve"> - </v>
      </c>
      <c r="F45" s="258"/>
      <c r="G45" s="205"/>
    </row>
    <row r="46" spans="1:9" x14ac:dyDescent="0.25">
      <c r="A46" s="6"/>
      <c r="B46" s="189" t="s">
        <v>498</v>
      </c>
      <c r="C46" s="189" t="s">
        <v>205</v>
      </c>
      <c r="D46" s="189" t="s">
        <v>499</v>
      </c>
      <c r="E46" s="262" t="str">
        <f t="shared" si="0"/>
        <v>TV Licensing - Licence</v>
      </c>
      <c r="F46" s="257">
        <v>0</v>
      </c>
      <c r="G46" s="203">
        <v>154.5</v>
      </c>
    </row>
    <row r="47" spans="1:9" x14ac:dyDescent="0.25">
      <c r="A47" s="30" t="s">
        <v>500</v>
      </c>
      <c r="B47" s="30" t="s">
        <v>69</v>
      </c>
      <c r="C47" s="16"/>
      <c r="D47" s="16"/>
      <c r="E47" s="262" t="str">
        <f t="shared" si="0"/>
        <v xml:space="preserve"> - </v>
      </c>
      <c r="F47" s="259"/>
      <c r="G47" s="189"/>
    </row>
    <row r="48" spans="1:9" x14ac:dyDescent="0.25">
      <c r="A48" s="6"/>
      <c r="B48" s="189" t="s">
        <v>478</v>
      </c>
      <c r="C48" s="189" t="s">
        <v>504</v>
      </c>
      <c r="D48" s="189" t="s">
        <v>508</v>
      </c>
      <c r="E48" s="262" t="str">
        <f t="shared" si="0"/>
        <v>Aimuseums - Museum Materials</v>
      </c>
      <c r="F48" s="257">
        <v>0</v>
      </c>
      <c r="G48" s="205">
        <v>50</v>
      </c>
    </row>
    <row r="49" spans="1:7" x14ac:dyDescent="0.25">
      <c r="A49" s="6"/>
      <c r="B49" s="189" t="s">
        <v>501</v>
      </c>
      <c r="C49" s="189" t="s">
        <v>72</v>
      </c>
      <c r="D49" s="189" t="s">
        <v>176</v>
      </c>
      <c r="E49" s="262" t="str">
        <f t="shared" si="0"/>
        <v>Dropbox - Marketing</v>
      </c>
      <c r="F49" s="257">
        <v>0</v>
      </c>
      <c r="G49" s="205">
        <v>9.99</v>
      </c>
    </row>
    <row r="50" spans="1:7" x14ac:dyDescent="0.25">
      <c r="A50" s="6"/>
      <c r="B50" s="189" t="s">
        <v>502</v>
      </c>
      <c r="C50" s="189" t="s">
        <v>153</v>
      </c>
      <c r="D50" s="189" t="s">
        <v>176</v>
      </c>
      <c r="E50" s="262" t="str">
        <f t="shared" si="0"/>
        <v>Facebook - Marketing</v>
      </c>
      <c r="F50" s="264">
        <v>0</v>
      </c>
      <c r="G50" s="205">
        <v>17.13</v>
      </c>
    </row>
    <row r="51" spans="1:7" x14ac:dyDescent="0.25">
      <c r="A51" s="6"/>
      <c r="B51" s="189" t="s">
        <v>502</v>
      </c>
      <c r="C51" s="189" t="s">
        <v>327</v>
      </c>
      <c r="D51" s="189" t="s">
        <v>176</v>
      </c>
      <c r="E51" s="262" t="str">
        <f t="shared" si="0"/>
        <v>Mailchimp - Marketing</v>
      </c>
      <c r="F51" s="264">
        <v>0</v>
      </c>
      <c r="G51" s="190">
        <v>38.74</v>
      </c>
    </row>
    <row r="52" spans="1:7" x14ac:dyDescent="0.25">
      <c r="A52" s="6"/>
      <c r="B52" s="189" t="s">
        <v>474</v>
      </c>
      <c r="C52" s="189" t="s">
        <v>505</v>
      </c>
      <c r="D52" s="189" t="s">
        <v>509</v>
      </c>
      <c r="E52" s="262" t="str">
        <f t="shared" si="0"/>
        <v>Shoesmiths - Sundry</v>
      </c>
      <c r="F52" s="264">
        <v>11</v>
      </c>
      <c r="G52" s="190">
        <v>66</v>
      </c>
    </row>
    <row r="53" spans="1:7" ht="30" x14ac:dyDescent="0.25">
      <c r="A53" s="6"/>
      <c r="B53" s="189" t="s">
        <v>503</v>
      </c>
      <c r="C53" s="189" t="s">
        <v>506</v>
      </c>
      <c r="D53" s="194" t="s">
        <v>471</v>
      </c>
      <c r="E53" s="262" t="str">
        <f t="shared" si="0"/>
        <v>Café St Albans Museum - Refreshment for an event</v>
      </c>
      <c r="F53" s="264">
        <v>0</v>
      </c>
      <c r="G53" s="190">
        <v>9.5500000000000007</v>
      </c>
    </row>
    <row r="54" spans="1:7" x14ac:dyDescent="0.25">
      <c r="A54" s="35"/>
      <c r="B54" s="206" t="s">
        <v>498</v>
      </c>
      <c r="C54" s="206" t="s">
        <v>507</v>
      </c>
      <c r="D54" s="206" t="s">
        <v>510</v>
      </c>
      <c r="E54" s="262" t="str">
        <f t="shared" si="0"/>
        <v>Connevans.com - Hearing equipment</v>
      </c>
      <c r="F54" s="264">
        <v>28.59</v>
      </c>
      <c r="G54" s="207">
        <v>171.54</v>
      </c>
    </row>
    <row r="55" spans="1:7" x14ac:dyDescent="0.25">
      <c r="A55" s="35"/>
      <c r="B55" s="206" t="s">
        <v>467</v>
      </c>
      <c r="C55" s="206" t="s">
        <v>93</v>
      </c>
      <c r="D55" s="206" t="s">
        <v>509</v>
      </c>
      <c r="E55" s="262" t="str">
        <f t="shared" si="0"/>
        <v>Wilko - Sundry</v>
      </c>
      <c r="F55" s="264">
        <v>1.25</v>
      </c>
      <c r="G55" s="207">
        <v>7.5</v>
      </c>
    </row>
    <row r="56" spans="1:7" x14ac:dyDescent="0.25">
      <c r="A56" s="35"/>
      <c r="B56" s="35"/>
      <c r="C56" s="35"/>
      <c r="D56" s="208" t="s">
        <v>147</v>
      </c>
      <c r="E56" s="208"/>
      <c r="F56" s="260">
        <f>SUM(F5:F55)</f>
        <v>164.62</v>
      </c>
      <c r="G56" s="254">
        <f>SUM(G5:G55)</f>
        <v>3704.0000000000005</v>
      </c>
    </row>
  </sheetData>
  <mergeCells count="2">
    <mergeCell ref="A3:G3"/>
    <mergeCell ref="B27:C27"/>
  </mergeCells>
  <pageMargins left="0.25" right="0.25" top="0.75" bottom="0.75" header="0.3" footer="0.3"/>
  <pageSetup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8CA0B-B047-4FA7-9EC4-8A02F6B75FEB}">
  <sheetPr>
    <tabColor rgb="FF92D050"/>
    <pageSetUpPr fitToPage="1"/>
  </sheetPr>
  <dimension ref="A2:H41"/>
  <sheetViews>
    <sheetView view="pageBreakPreview" topLeftCell="B1" zoomScale="60" zoomScaleNormal="100" workbookViewId="0">
      <selection activeCell="C29" sqref="C29"/>
    </sheetView>
  </sheetViews>
  <sheetFormatPr defaultRowHeight="15" x14ac:dyDescent="0.25"/>
  <cols>
    <col min="1" max="1" width="14.28515625" customWidth="1"/>
    <col min="2" max="2" width="14.7109375" bestFit="1" customWidth="1"/>
    <col min="3" max="3" width="17.7109375" bestFit="1" customWidth="1"/>
    <col min="4" max="4" width="29.85546875" bestFit="1" customWidth="1"/>
    <col min="5" max="5" width="35.28515625" bestFit="1" customWidth="1"/>
    <col min="6" max="6" width="8.140625" style="261" bestFit="1" customWidth="1"/>
    <col min="7" max="7" width="14.7109375" bestFit="1" customWidth="1"/>
  </cols>
  <sheetData>
    <row r="2" spans="1:8" ht="39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/>
      <c r="F2" s="255" t="s">
        <v>39</v>
      </c>
      <c r="G2" s="11" t="s">
        <v>10</v>
      </c>
    </row>
    <row r="3" spans="1:8" x14ac:dyDescent="0.25">
      <c r="A3" s="428"/>
      <c r="B3" s="428"/>
      <c r="C3" s="428"/>
      <c r="D3" s="428"/>
      <c r="E3" s="428"/>
      <c r="F3" s="428"/>
      <c r="G3" s="428"/>
    </row>
    <row r="4" spans="1:8" ht="25.5" x14ac:dyDescent="0.25">
      <c r="A4" s="8" t="s">
        <v>5</v>
      </c>
      <c r="B4" s="19" t="s">
        <v>18</v>
      </c>
      <c r="C4" s="7"/>
      <c r="D4" s="7"/>
      <c r="E4" s="7"/>
      <c r="F4" s="256"/>
      <c r="G4" s="7"/>
    </row>
    <row r="5" spans="1:8" x14ac:dyDescent="0.25">
      <c r="A5" s="3"/>
      <c r="B5" s="188" t="s">
        <v>511</v>
      </c>
      <c r="C5" s="194" t="s">
        <v>512</v>
      </c>
      <c r="D5" s="194" t="s">
        <v>513</v>
      </c>
      <c r="E5" s="262" t="str">
        <f>_xlfn.CONCAT(C5,$H$5,D5)</f>
        <v>Barprofessional - Training course</v>
      </c>
      <c r="F5" s="265">
        <v>9.68</v>
      </c>
      <c r="G5" s="15">
        <v>285</v>
      </c>
      <c r="H5" s="227" t="s">
        <v>716</v>
      </c>
    </row>
    <row r="6" spans="1:8" x14ac:dyDescent="0.25">
      <c r="A6" s="187" t="s">
        <v>63</v>
      </c>
      <c r="B6" s="209" t="s">
        <v>6</v>
      </c>
      <c r="C6" s="18"/>
      <c r="D6" s="18"/>
      <c r="E6" s="262" t="str">
        <f t="shared" ref="E6:E35" si="0">_xlfn.CONCAT(C6,$H$5,D6)</f>
        <v xml:space="preserve"> - </v>
      </c>
      <c r="F6" s="256"/>
      <c r="G6" s="15"/>
    </row>
    <row r="7" spans="1:8" x14ac:dyDescent="0.25">
      <c r="A7" s="3"/>
      <c r="B7" s="188" t="s">
        <v>514</v>
      </c>
      <c r="C7" s="194" t="s">
        <v>40</v>
      </c>
      <c r="D7" s="194" t="s">
        <v>516</v>
      </c>
      <c r="E7" s="262" t="str">
        <f t="shared" si="0"/>
        <v>Premier Inn - Hotel for meeting</v>
      </c>
      <c r="F7" s="265">
        <v>22.5</v>
      </c>
      <c r="G7" s="15">
        <v>135</v>
      </c>
    </row>
    <row r="8" spans="1:8" x14ac:dyDescent="0.25">
      <c r="A8" s="6"/>
      <c r="B8" s="189" t="s">
        <v>515</v>
      </c>
      <c r="C8" s="189" t="s">
        <v>99</v>
      </c>
      <c r="D8" s="51" t="s">
        <v>107</v>
      </c>
      <c r="E8" s="262" t="str">
        <f t="shared" si="0"/>
        <v>Tesco - Refreshments for event</v>
      </c>
      <c r="F8" s="265">
        <v>0</v>
      </c>
      <c r="G8" s="190">
        <v>11.58</v>
      </c>
    </row>
    <row r="9" spans="1:8" x14ac:dyDescent="0.25">
      <c r="A9" s="30" t="s">
        <v>64</v>
      </c>
      <c r="B9" s="189"/>
      <c r="C9" s="189"/>
      <c r="D9" s="51"/>
      <c r="E9" s="262" t="str">
        <f t="shared" si="0"/>
        <v xml:space="preserve"> - </v>
      </c>
      <c r="F9" s="256"/>
      <c r="G9" s="190"/>
    </row>
    <row r="10" spans="1:8" x14ac:dyDescent="0.25">
      <c r="A10" s="6"/>
      <c r="B10" s="189" t="s">
        <v>522</v>
      </c>
      <c r="C10" s="189" t="s">
        <v>523</v>
      </c>
      <c r="D10" s="51" t="s">
        <v>509</v>
      </c>
      <c r="E10" s="262" t="str">
        <f t="shared" si="0"/>
        <v>Freshskin.co.uk - Sundry</v>
      </c>
      <c r="F10" s="266">
        <v>0</v>
      </c>
      <c r="G10" s="190">
        <v>299.7</v>
      </c>
    </row>
    <row r="11" spans="1:8" x14ac:dyDescent="0.25">
      <c r="A11" s="210" t="s">
        <v>80</v>
      </c>
      <c r="B11" s="26"/>
      <c r="C11" s="9"/>
      <c r="D11" s="6"/>
      <c r="E11" s="262" t="str">
        <f t="shared" si="0"/>
        <v xml:space="preserve"> - </v>
      </c>
      <c r="F11" s="256"/>
      <c r="G11" s="6"/>
    </row>
    <row r="12" spans="1:8" x14ac:dyDescent="0.25">
      <c r="A12" s="12"/>
      <c r="B12" s="211" t="s">
        <v>13</v>
      </c>
      <c r="C12" s="14"/>
      <c r="D12" s="10"/>
      <c r="E12" s="262" t="str">
        <f t="shared" si="0"/>
        <v xml:space="preserve"> - </v>
      </c>
      <c r="F12" s="256"/>
      <c r="G12" s="15"/>
    </row>
    <row r="13" spans="1:8" x14ac:dyDescent="0.25">
      <c r="A13" s="6"/>
      <c r="B13" s="189" t="s">
        <v>517</v>
      </c>
      <c r="C13" s="189" t="s">
        <v>518</v>
      </c>
      <c r="D13" s="51" t="s">
        <v>107</v>
      </c>
      <c r="E13" s="262" t="str">
        <f t="shared" si="0"/>
        <v>Poundland - Refreshments for event</v>
      </c>
      <c r="F13" s="266">
        <v>0</v>
      </c>
      <c r="G13" s="190">
        <v>38</v>
      </c>
    </row>
    <row r="14" spans="1:8" x14ac:dyDescent="0.25">
      <c r="A14" s="210" t="s">
        <v>80</v>
      </c>
      <c r="B14" s="426"/>
      <c r="C14" s="427"/>
      <c r="D14" s="6"/>
      <c r="E14" s="262" t="str">
        <f t="shared" si="0"/>
        <v xml:space="preserve"> - </v>
      </c>
      <c r="F14" s="256"/>
      <c r="G14" s="6"/>
    </row>
    <row r="15" spans="1:8" x14ac:dyDescent="0.25">
      <c r="A15" s="13"/>
      <c r="B15" s="188" t="s">
        <v>519</v>
      </c>
      <c r="C15" s="194" t="s">
        <v>183</v>
      </c>
      <c r="D15" s="194" t="s">
        <v>509</v>
      </c>
      <c r="E15" s="262" t="str">
        <f t="shared" si="0"/>
        <v>Argos - Sundry</v>
      </c>
      <c r="F15" s="265">
        <v>0</v>
      </c>
      <c r="G15" s="15">
        <v>396</v>
      </c>
    </row>
    <row r="16" spans="1:8" x14ac:dyDescent="0.25">
      <c r="A16" s="201" t="s">
        <v>81</v>
      </c>
      <c r="B16" s="17"/>
      <c r="C16" s="18"/>
      <c r="D16" s="18"/>
      <c r="E16" s="262" t="str">
        <f t="shared" si="0"/>
        <v xml:space="preserve"> - </v>
      </c>
      <c r="F16" s="256"/>
      <c r="G16" s="15"/>
    </row>
    <row r="17" spans="1:7" x14ac:dyDescent="0.25">
      <c r="A17" s="13"/>
      <c r="B17" s="188" t="s">
        <v>520</v>
      </c>
      <c r="C17" s="18" t="s">
        <v>521</v>
      </c>
      <c r="D17" s="18" t="s">
        <v>509</v>
      </c>
      <c r="E17" s="262" t="str">
        <f t="shared" si="0"/>
        <v>Life Leamington - Sundry</v>
      </c>
      <c r="F17" s="266">
        <v>0</v>
      </c>
      <c r="G17" s="15">
        <v>46.97</v>
      </c>
    </row>
    <row r="18" spans="1:7" x14ac:dyDescent="0.25">
      <c r="A18" s="23" t="s">
        <v>14</v>
      </c>
      <c r="B18" s="426" t="s">
        <v>16</v>
      </c>
      <c r="C18" s="427"/>
      <c r="D18" s="6"/>
      <c r="E18" s="262" t="str">
        <f t="shared" si="0"/>
        <v xml:space="preserve"> - </v>
      </c>
      <c r="F18" s="256"/>
      <c r="G18" s="6"/>
    </row>
    <row r="19" spans="1:7" x14ac:dyDescent="0.25">
      <c r="A19" s="3"/>
      <c r="B19" s="188" t="s">
        <v>467</v>
      </c>
      <c r="C19" s="194" t="s">
        <v>429</v>
      </c>
      <c r="D19" s="194" t="s">
        <v>527</v>
      </c>
      <c r="E19" s="262" t="str">
        <f t="shared" si="0"/>
        <v>Doodly.com - IT help</v>
      </c>
      <c r="F19" s="267">
        <v>0</v>
      </c>
      <c r="G19" s="15">
        <v>53.83</v>
      </c>
    </row>
    <row r="20" spans="1:7" x14ac:dyDescent="0.25">
      <c r="A20" s="6"/>
      <c r="B20" s="189" t="s">
        <v>522</v>
      </c>
      <c r="C20" s="189" t="s">
        <v>525</v>
      </c>
      <c r="D20" s="189" t="s">
        <v>527</v>
      </c>
      <c r="E20" s="262" t="str">
        <f t="shared" si="0"/>
        <v>godaddy.com - IT help</v>
      </c>
      <c r="F20" s="267">
        <v>0</v>
      </c>
      <c r="G20" s="190">
        <v>28.78</v>
      </c>
    </row>
    <row r="21" spans="1:7" x14ac:dyDescent="0.25">
      <c r="A21" s="5"/>
      <c r="B21" s="32" t="s">
        <v>511</v>
      </c>
      <c r="C21" s="189" t="s">
        <v>524</v>
      </c>
      <c r="D21" s="189" t="s">
        <v>526</v>
      </c>
      <c r="E21" s="262" t="str">
        <f t="shared" si="0"/>
        <v>Plural sight.com - Education Video site</v>
      </c>
      <c r="F21" s="267">
        <v>0</v>
      </c>
      <c r="G21" s="190">
        <v>23.1</v>
      </c>
    </row>
    <row r="22" spans="1:7" x14ac:dyDescent="0.25">
      <c r="A22" s="187" t="s">
        <v>19</v>
      </c>
      <c r="B22" s="209" t="s">
        <v>69</v>
      </c>
      <c r="C22" s="18"/>
      <c r="D22" s="18"/>
      <c r="E22" s="262" t="str">
        <f t="shared" si="0"/>
        <v xml:space="preserve"> - </v>
      </c>
      <c r="F22" s="256"/>
      <c r="G22" s="15"/>
    </row>
    <row r="23" spans="1:7" ht="25.5" x14ac:dyDescent="0.25">
      <c r="A23" s="3"/>
      <c r="B23" s="188" t="s">
        <v>528</v>
      </c>
      <c r="C23" s="18" t="s">
        <v>534</v>
      </c>
      <c r="D23" s="18" t="s">
        <v>541</v>
      </c>
      <c r="E23" s="262" t="str">
        <f t="shared" si="0"/>
        <v>Appliance direct.com - Electrical appliance</v>
      </c>
      <c r="F23" s="265">
        <v>83.33</v>
      </c>
      <c r="G23" s="15">
        <v>500</v>
      </c>
    </row>
    <row r="24" spans="1:7" ht="25.5" x14ac:dyDescent="0.25">
      <c r="A24" s="23"/>
      <c r="B24" s="31" t="s">
        <v>528</v>
      </c>
      <c r="C24" s="18" t="s">
        <v>534</v>
      </c>
      <c r="D24" s="18" t="s">
        <v>541</v>
      </c>
      <c r="E24" s="262" t="str">
        <f t="shared" si="0"/>
        <v>Appliance direct.com - Electrical appliance</v>
      </c>
      <c r="F24" s="265">
        <v>18.5</v>
      </c>
      <c r="G24" s="15">
        <v>110.99</v>
      </c>
    </row>
    <row r="25" spans="1:7" x14ac:dyDescent="0.25">
      <c r="A25" s="23"/>
      <c r="B25" s="31" t="s">
        <v>529</v>
      </c>
      <c r="C25" s="18" t="s">
        <v>535</v>
      </c>
      <c r="D25" s="18" t="s">
        <v>542</v>
      </c>
      <c r="E25" s="262" t="str">
        <f t="shared" si="0"/>
        <v>Garden Museums - Event</v>
      </c>
      <c r="F25" s="265">
        <v>0</v>
      </c>
      <c r="G25" s="15">
        <v>150</v>
      </c>
    </row>
    <row r="26" spans="1:7" x14ac:dyDescent="0.25">
      <c r="A26" s="6"/>
      <c r="B26" s="25" t="s">
        <v>529</v>
      </c>
      <c r="C26" s="16" t="s">
        <v>536</v>
      </c>
      <c r="D26" s="51" t="s">
        <v>107</v>
      </c>
      <c r="E26" s="262" t="str">
        <f t="shared" si="0"/>
        <v>Domino Pizzas - Refreshments for event</v>
      </c>
      <c r="F26" s="265">
        <v>0</v>
      </c>
      <c r="G26" s="190">
        <v>19.989999999999998</v>
      </c>
    </row>
    <row r="27" spans="1:7" x14ac:dyDescent="0.25">
      <c r="A27" s="23"/>
      <c r="B27" s="25" t="s">
        <v>529</v>
      </c>
      <c r="C27" s="16" t="s">
        <v>537</v>
      </c>
      <c r="D27" s="16" t="s">
        <v>425</v>
      </c>
      <c r="E27" s="262" t="str">
        <f t="shared" si="0"/>
        <v>Berkley Library - Books</v>
      </c>
      <c r="F27" s="265">
        <v>0</v>
      </c>
      <c r="G27" s="190">
        <v>27.68</v>
      </c>
    </row>
    <row r="28" spans="1:7" x14ac:dyDescent="0.25">
      <c r="A28" s="6"/>
      <c r="B28" s="25" t="s">
        <v>530</v>
      </c>
      <c r="C28" s="16" t="s">
        <v>538</v>
      </c>
      <c r="D28" s="16" t="s">
        <v>543</v>
      </c>
      <c r="E28" s="262" t="str">
        <f t="shared" si="0"/>
        <v>Herts Chamber - Council meeting</v>
      </c>
      <c r="F28" s="265">
        <v>41</v>
      </c>
      <c r="G28" s="190">
        <v>246</v>
      </c>
    </row>
    <row r="29" spans="1:7" x14ac:dyDescent="0.25">
      <c r="A29" s="23"/>
      <c r="B29" s="25" t="s">
        <v>529</v>
      </c>
      <c r="C29" s="16" t="s">
        <v>72</v>
      </c>
      <c r="D29" s="16" t="s">
        <v>527</v>
      </c>
      <c r="E29" s="262" t="str">
        <f t="shared" si="0"/>
        <v>Dropbox - IT help</v>
      </c>
      <c r="F29" s="265">
        <v>1.66</v>
      </c>
      <c r="G29" s="190">
        <v>9.99</v>
      </c>
    </row>
    <row r="30" spans="1:7" x14ac:dyDescent="0.25">
      <c r="A30" s="6"/>
      <c r="B30" s="25" t="s">
        <v>531</v>
      </c>
      <c r="C30" s="16" t="s">
        <v>536</v>
      </c>
      <c r="D30" s="51" t="s">
        <v>107</v>
      </c>
      <c r="E30" s="262" t="str">
        <f t="shared" si="0"/>
        <v>Domino Pizzas - Refreshments for event</v>
      </c>
      <c r="F30" s="265">
        <v>0</v>
      </c>
      <c r="G30" s="190">
        <v>19.989999999999998</v>
      </c>
    </row>
    <row r="31" spans="1:7" x14ac:dyDescent="0.25">
      <c r="A31" s="23"/>
      <c r="B31" s="25" t="s">
        <v>531</v>
      </c>
      <c r="C31" s="16" t="s">
        <v>153</v>
      </c>
      <c r="D31" s="16" t="s">
        <v>544</v>
      </c>
      <c r="E31" s="262" t="str">
        <f t="shared" si="0"/>
        <v>Facebook - Marketing ad</v>
      </c>
      <c r="F31" s="265">
        <v>0</v>
      </c>
      <c r="G31" s="190">
        <v>40</v>
      </c>
    </row>
    <row r="32" spans="1:7" x14ac:dyDescent="0.25">
      <c r="A32" s="6"/>
      <c r="B32" s="25" t="s">
        <v>520</v>
      </c>
      <c r="C32" s="16" t="s">
        <v>539</v>
      </c>
      <c r="D32" s="16" t="s">
        <v>545</v>
      </c>
      <c r="E32" s="262" t="str">
        <f t="shared" si="0"/>
        <v>Sworders fine art - Picture</v>
      </c>
      <c r="F32" s="265">
        <v>60</v>
      </c>
      <c r="G32" s="190">
        <v>260</v>
      </c>
    </row>
    <row r="33" spans="1:8" x14ac:dyDescent="0.25">
      <c r="A33" s="23"/>
      <c r="B33" s="25" t="s">
        <v>532</v>
      </c>
      <c r="C33" s="16" t="s">
        <v>536</v>
      </c>
      <c r="D33" s="51" t="s">
        <v>107</v>
      </c>
      <c r="E33" s="262" t="str">
        <f t="shared" si="0"/>
        <v>Domino Pizzas - Refreshments for event</v>
      </c>
      <c r="F33" s="265">
        <v>0</v>
      </c>
      <c r="G33" s="190">
        <v>19.989999999999998</v>
      </c>
    </row>
    <row r="34" spans="1:8" x14ac:dyDescent="0.25">
      <c r="A34" s="6"/>
      <c r="B34" s="189" t="s">
        <v>533</v>
      </c>
      <c r="C34" s="16" t="s">
        <v>327</v>
      </c>
      <c r="D34" s="16" t="s">
        <v>544</v>
      </c>
      <c r="E34" s="262" t="str">
        <f t="shared" si="0"/>
        <v>Mailchimp - Marketing ad</v>
      </c>
      <c r="F34" s="265">
        <v>0</v>
      </c>
      <c r="G34" s="190">
        <v>41.29</v>
      </c>
    </row>
    <row r="35" spans="1:8" x14ac:dyDescent="0.25">
      <c r="A35" s="6"/>
      <c r="B35" s="16" t="s">
        <v>533</v>
      </c>
      <c r="C35" s="16" t="s">
        <v>540</v>
      </c>
      <c r="D35" s="16" t="s">
        <v>155</v>
      </c>
      <c r="E35" s="262" t="str">
        <f t="shared" si="0"/>
        <v>Speednames.com - Domain names</v>
      </c>
      <c r="F35" s="265">
        <v>0</v>
      </c>
      <c r="G35" s="190">
        <v>80.400000000000006</v>
      </c>
    </row>
    <row r="36" spans="1:8" x14ac:dyDescent="0.25">
      <c r="A36" s="6"/>
      <c r="B36" s="16"/>
      <c r="C36" s="16"/>
      <c r="D36" s="21" t="s">
        <v>12</v>
      </c>
      <c r="E36" s="223"/>
      <c r="F36" s="256">
        <f>SUM(F5:F35)</f>
        <v>236.67</v>
      </c>
      <c r="G36" s="212">
        <f>SUM(G5:G35)</f>
        <v>2844.2799999999988</v>
      </c>
    </row>
    <row r="41" spans="1:8" x14ac:dyDescent="0.25">
      <c r="G41" s="227" t="s">
        <v>733</v>
      </c>
      <c r="H41" s="225">
        <f>2844.28-G36</f>
        <v>0</v>
      </c>
    </row>
  </sheetData>
  <mergeCells count="3">
    <mergeCell ref="A3:G3"/>
    <mergeCell ref="B14:C14"/>
    <mergeCell ref="B18:C18"/>
  </mergeCells>
  <pageMargins left="0.25" right="0.25" top="0.75" bottom="0.75" header="0.3" footer="0.3"/>
  <pageSetup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70C7-DACD-4BF9-9C3D-9699348F4746}">
  <sheetPr>
    <tabColor theme="9" tint="0.59999389629810485"/>
    <pageSetUpPr fitToPage="1"/>
  </sheetPr>
  <dimension ref="A1:I26"/>
  <sheetViews>
    <sheetView view="pageBreakPreview" zoomScale="60" zoomScaleNormal="100" workbookViewId="0">
      <selection activeCell="C19" sqref="C19"/>
    </sheetView>
  </sheetViews>
  <sheetFormatPr defaultRowHeight="15" x14ac:dyDescent="0.25"/>
  <cols>
    <col min="1" max="1" width="8.85546875" bestFit="1" customWidth="1"/>
    <col min="2" max="2" width="27.28515625" bestFit="1" customWidth="1"/>
    <col min="3" max="3" width="16.42578125" bestFit="1" customWidth="1"/>
    <col min="4" max="4" width="23.7109375" customWidth="1"/>
    <col min="5" max="5" width="34.28515625" bestFit="1" customWidth="1"/>
    <col min="6" max="6" width="11.5703125" style="261" bestFit="1" customWidth="1"/>
    <col min="7" max="7" width="26.7109375" customWidth="1"/>
  </cols>
  <sheetData>
    <row r="1" spans="1:9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11" t="s">
        <v>734</v>
      </c>
      <c r="F1" s="255" t="s">
        <v>39</v>
      </c>
      <c r="G1" s="11" t="s">
        <v>10</v>
      </c>
    </row>
    <row r="2" spans="1:9" x14ac:dyDescent="0.25">
      <c r="A2" s="246"/>
      <c r="B2" s="246"/>
      <c r="C2" s="246"/>
      <c r="D2" s="246"/>
      <c r="E2" s="246"/>
      <c r="F2" s="268"/>
      <c r="G2" s="246"/>
    </row>
    <row r="3" spans="1:9" x14ac:dyDescent="0.25">
      <c r="A3" s="8" t="s">
        <v>5</v>
      </c>
      <c r="B3" s="19" t="s">
        <v>736</v>
      </c>
      <c r="C3" s="7"/>
      <c r="D3" s="7"/>
      <c r="E3" s="7"/>
      <c r="F3" s="256"/>
      <c r="G3" s="7"/>
      <c r="I3" s="227" t="s">
        <v>716</v>
      </c>
    </row>
    <row r="4" spans="1:9" x14ac:dyDescent="0.25">
      <c r="A4" s="3"/>
      <c r="B4" s="188" t="s">
        <v>514</v>
      </c>
      <c r="C4" s="194" t="s">
        <v>547</v>
      </c>
      <c r="D4" s="194" t="s">
        <v>554</v>
      </c>
      <c r="E4" s="262" t="str">
        <f>_xlfn.CONCAT(C4,$I$3,D4)</f>
        <v>IKEA - Supplies for events</v>
      </c>
      <c r="F4" s="265">
        <v>0</v>
      </c>
      <c r="G4" s="15">
        <v>134.94999999999999</v>
      </c>
      <c r="H4" s="262"/>
    </row>
    <row r="5" spans="1:9" ht="22.15" customHeight="1" x14ac:dyDescent="0.25">
      <c r="A5" s="3"/>
      <c r="B5" s="188" t="s">
        <v>514</v>
      </c>
      <c r="C5" s="194" t="s">
        <v>548</v>
      </c>
      <c r="D5" s="194" t="s">
        <v>555</v>
      </c>
      <c r="E5" s="262" t="str">
        <f t="shared" ref="E5:E22" si="0">_xlfn.CONCAT(C5,$I$3,D5)</f>
        <v>Keysigns UK - Safety signs (covid-19)</v>
      </c>
      <c r="F5" s="265">
        <v>24.09</v>
      </c>
      <c r="G5" s="15">
        <v>144.55000000000001</v>
      </c>
    </row>
    <row r="6" spans="1:9" x14ac:dyDescent="0.25">
      <c r="A6" s="12"/>
      <c r="B6" s="211" t="s">
        <v>13</v>
      </c>
      <c r="C6" s="14"/>
      <c r="D6" s="10"/>
      <c r="E6" s="262" t="str">
        <f t="shared" si="0"/>
        <v xml:space="preserve"> - </v>
      </c>
      <c r="F6" s="256"/>
      <c r="G6" s="15"/>
    </row>
    <row r="7" spans="1:9" ht="26.25" x14ac:dyDescent="0.25">
      <c r="A7" s="214" t="s">
        <v>63</v>
      </c>
      <c r="B7" s="191" t="s">
        <v>549</v>
      </c>
      <c r="C7" s="192" t="s">
        <v>551</v>
      </c>
      <c r="D7" s="10" t="s">
        <v>553</v>
      </c>
      <c r="E7" s="262" t="str">
        <f t="shared" si="0"/>
        <v>Emmaus - Furniture pack move because of Covid-19</v>
      </c>
      <c r="F7" s="265">
        <v>166.67</v>
      </c>
      <c r="G7" s="15">
        <v>1000</v>
      </c>
    </row>
    <row r="8" spans="1:9" x14ac:dyDescent="0.25">
      <c r="A8" s="6"/>
      <c r="B8" s="189" t="s">
        <v>550</v>
      </c>
      <c r="C8" s="189" t="s">
        <v>552</v>
      </c>
      <c r="D8" s="51" t="s">
        <v>557</v>
      </c>
      <c r="E8" s="262" t="str">
        <f t="shared" si="0"/>
        <v>Thames Link - Travel for meeting</v>
      </c>
      <c r="F8" s="265">
        <v>0</v>
      </c>
      <c r="G8" s="190">
        <v>40</v>
      </c>
    </row>
    <row r="9" spans="1:9" x14ac:dyDescent="0.25">
      <c r="A9" s="210" t="s">
        <v>64</v>
      </c>
      <c r="B9" s="244"/>
      <c r="C9" s="245"/>
      <c r="D9" s="6"/>
      <c r="E9" s="262" t="str">
        <f t="shared" si="0"/>
        <v xml:space="preserve"> - </v>
      </c>
      <c r="F9" s="256"/>
      <c r="G9" s="6"/>
    </row>
    <row r="10" spans="1:9" x14ac:dyDescent="0.25">
      <c r="A10" s="201"/>
      <c r="B10" s="17" t="s">
        <v>556</v>
      </c>
      <c r="C10" s="18" t="s">
        <v>59</v>
      </c>
      <c r="D10" s="18" t="s">
        <v>557</v>
      </c>
      <c r="E10" s="262" t="str">
        <f t="shared" si="0"/>
        <v>Trainline - Travel for meeting</v>
      </c>
      <c r="F10" s="265">
        <v>0</v>
      </c>
      <c r="G10" s="15">
        <v>13.88</v>
      </c>
    </row>
    <row r="11" spans="1:9" x14ac:dyDescent="0.25">
      <c r="A11" s="23" t="s">
        <v>80</v>
      </c>
      <c r="B11" s="244" t="s">
        <v>16</v>
      </c>
      <c r="C11" s="245"/>
      <c r="D11" s="6"/>
      <c r="E11" s="262" t="str">
        <f t="shared" si="0"/>
        <v xml:space="preserve"> - </v>
      </c>
      <c r="F11" s="256"/>
      <c r="G11" s="6"/>
    </row>
    <row r="12" spans="1:9" ht="25.5" x14ac:dyDescent="0.25">
      <c r="A12" s="3"/>
      <c r="B12" s="188" t="s">
        <v>559</v>
      </c>
      <c r="C12" s="194" t="s">
        <v>562</v>
      </c>
      <c r="D12" s="194" t="s">
        <v>564</v>
      </c>
      <c r="E12" s="262" t="str">
        <f t="shared" si="0"/>
        <v>Doodle.com - Web based scheduling tool</v>
      </c>
      <c r="F12" s="265">
        <v>0</v>
      </c>
      <c r="G12" s="15">
        <v>58.41</v>
      </c>
    </row>
    <row r="13" spans="1:9" x14ac:dyDescent="0.25">
      <c r="A13" s="6"/>
      <c r="B13" s="189" t="s">
        <v>560</v>
      </c>
      <c r="C13" s="189" t="s">
        <v>369</v>
      </c>
      <c r="D13" s="51" t="s">
        <v>370</v>
      </c>
      <c r="E13" s="262" t="str">
        <f t="shared" si="0"/>
        <v>Pluralsight - Education video course</v>
      </c>
      <c r="F13" s="265">
        <v>0</v>
      </c>
      <c r="G13" s="190">
        <v>24.47</v>
      </c>
    </row>
    <row r="14" spans="1:9" x14ac:dyDescent="0.25">
      <c r="A14" s="5"/>
      <c r="B14" s="32" t="s">
        <v>561</v>
      </c>
      <c r="C14" s="189" t="s">
        <v>563</v>
      </c>
      <c r="D14" s="189" t="s">
        <v>565</v>
      </c>
      <c r="E14" s="262" t="str">
        <f t="shared" si="0"/>
        <v>Teamviewer.com - Web conferencing</v>
      </c>
      <c r="F14" s="265">
        <v>0</v>
      </c>
      <c r="G14" s="190">
        <v>459.36</v>
      </c>
    </row>
    <row r="15" spans="1:9" x14ac:dyDescent="0.25">
      <c r="A15" s="187" t="s">
        <v>81</v>
      </c>
      <c r="B15" s="209" t="s">
        <v>11</v>
      </c>
      <c r="C15" s="18"/>
      <c r="D15" s="18"/>
      <c r="E15" s="262" t="str">
        <f t="shared" si="0"/>
        <v xml:space="preserve"> - </v>
      </c>
      <c r="F15" s="256"/>
      <c r="G15" s="15"/>
    </row>
    <row r="16" spans="1:9" x14ac:dyDescent="0.25">
      <c r="A16" s="3"/>
      <c r="B16" s="188" t="s">
        <v>514</v>
      </c>
      <c r="C16" s="18" t="s">
        <v>566</v>
      </c>
      <c r="D16" s="18" t="s">
        <v>567</v>
      </c>
      <c r="E16" s="262" t="str">
        <f t="shared" si="0"/>
        <v>Affinity Water Ltd - Water connection</v>
      </c>
      <c r="F16" s="265">
        <v>0</v>
      </c>
      <c r="G16" s="15">
        <v>471.6</v>
      </c>
    </row>
    <row r="17" spans="1:7" x14ac:dyDescent="0.25">
      <c r="A17" s="23" t="s">
        <v>14</v>
      </c>
      <c r="B17" s="22" t="s">
        <v>69</v>
      </c>
      <c r="C17" s="18"/>
      <c r="D17" s="18"/>
      <c r="E17" s="262" t="str">
        <f t="shared" si="0"/>
        <v xml:space="preserve"> - </v>
      </c>
      <c r="F17" s="256"/>
      <c r="G17" s="15"/>
    </row>
    <row r="18" spans="1:7" x14ac:dyDescent="0.25">
      <c r="A18" s="23"/>
      <c r="B18" s="31" t="s">
        <v>568</v>
      </c>
      <c r="C18" s="18" t="s">
        <v>103</v>
      </c>
      <c r="D18" s="18" t="s">
        <v>176</v>
      </c>
      <c r="E18" s="262" t="str">
        <f t="shared" si="0"/>
        <v>Facebook ads - Marketing</v>
      </c>
      <c r="F18" s="265">
        <v>0</v>
      </c>
      <c r="G18" s="15">
        <v>38.28</v>
      </c>
    </row>
    <row r="19" spans="1:7" x14ac:dyDescent="0.25">
      <c r="A19" s="6"/>
      <c r="B19" s="25" t="s">
        <v>549</v>
      </c>
      <c r="C19" s="16" t="s">
        <v>72</v>
      </c>
      <c r="D19" s="51" t="s">
        <v>176</v>
      </c>
      <c r="E19" s="262" t="str">
        <f t="shared" si="0"/>
        <v>Dropbox - Marketing</v>
      </c>
      <c r="F19" s="265">
        <v>1.66</v>
      </c>
      <c r="G19" s="190">
        <v>9.99</v>
      </c>
    </row>
    <row r="20" spans="1:7" x14ac:dyDescent="0.25">
      <c r="A20" s="23"/>
      <c r="B20" s="25" t="s">
        <v>569</v>
      </c>
      <c r="C20" s="16" t="s">
        <v>152</v>
      </c>
      <c r="D20" s="16" t="s">
        <v>155</v>
      </c>
      <c r="E20" s="262" t="str">
        <f t="shared" si="0"/>
        <v>Speednames - Domain names</v>
      </c>
      <c r="F20" s="265">
        <v>0</v>
      </c>
      <c r="G20" s="190">
        <v>22.8</v>
      </c>
    </row>
    <row r="21" spans="1:7" ht="30" x14ac:dyDescent="0.25">
      <c r="A21" s="6"/>
      <c r="B21" s="25" t="s">
        <v>570</v>
      </c>
      <c r="C21" s="16" t="s">
        <v>571</v>
      </c>
      <c r="D21" s="16" t="s">
        <v>572</v>
      </c>
      <c r="E21" s="262" t="str">
        <f t="shared" si="0"/>
        <v>Posture People Ltd - Chair Wedge</v>
      </c>
      <c r="F21" s="265">
        <v>6.16</v>
      </c>
      <c r="G21" s="190">
        <v>36.94</v>
      </c>
    </row>
    <row r="22" spans="1:7" x14ac:dyDescent="0.25">
      <c r="A22" s="23"/>
      <c r="B22" s="25" t="s">
        <v>570</v>
      </c>
      <c r="C22" s="16" t="s">
        <v>327</v>
      </c>
      <c r="D22" s="16" t="s">
        <v>176</v>
      </c>
      <c r="E22" s="262" t="str">
        <f t="shared" si="0"/>
        <v>Mailchimp - Marketing</v>
      </c>
      <c r="F22" s="265">
        <v>0</v>
      </c>
      <c r="G22" s="190">
        <v>40.6</v>
      </c>
    </row>
    <row r="23" spans="1:7" x14ac:dyDescent="0.25">
      <c r="A23" s="6"/>
      <c r="B23" s="16"/>
      <c r="C23" s="16"/>
      <c r="D23" s="21" t="s">
        <v>12</v>
      </c>
      <c r="E23" s="262"/>
      <c r="F23" s="256">
        <f>SUM(F4:F22)</f>
        <v>198.57999999999998</v>
      </c>
      <c r="G23" s="212">
        <f>SUM(G4:G22)</f>
        <v>2495.8300000000004</v>
      </c>
    </row>
    <row r="24" spans="1:7" x14ac:dyDescent="0.25">
      <c r="G24" s="215"/>
    </row>
    <row r="26" spans="1:7" x14ac:dyDescent="0.25">
      <c r="F26" s="269" t="s">
        <v>735</v>
      </c>
      <c r="G26" s="225">
        <f>2495.83-G23</f>
        <v>0</v>
      </c>
    </row>
  </sheetData>
  <pageMargins left="0.25" right="0.25" top="0.75" bottom="0.75" header="0.3" footer="0.3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C195-1BB6-4CBD-BD4D-C600D55AD930}">
  <sheetPr>
    <pageSetUpPr fitToPage="1"/>
  </sheetPr>
  <dimension ref="A1:H27"/>
  <sheetViews>
    <sheetView topLeftCell="B1" zoomScaleNormal="100" workbookViewId="0">
      <selection activeCell="C20" sqref="C20"/>
    </sheetView>
  </sheetViews>
  <sheetFormatPr defaultRowHeight="15" x14ac:dyDescent="0.25"/>
  <cols>
    <col min="1" max="1" width="25.7109375" customWidth="1"/>
    <col min="2" max="2" width="29.42578125" customWidth="1"/>
    <col min="3" max="3" width="26.28515625" customWidth="1"/>
    <col min="4" max="4" width="33.85546875" customWidth="1"/>
    <col min="5" max="5" width="18.5703125" style="233" customWidth="1"/>
    <col min="6" max="7" width="26.42578125" customWidth="1"/>
    <col min="8" max="8" width="42.7109375" bestFit="1" customWidth="1"/>
  </cols>
  <sheetData>
    <row r="1" spans="1:8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s="234" t="s">
        <v>721</v>
      </c>
      <c r="H1" s="230" t="s">
        <v>720</v>
      </c>
    </row>
    <row r="2" spans="1:8" x14ac:dyDescent="0.25">
      <c r="A2" s="428"/>
      <c r="B2" s="428"/>
      <c r="C2" s="428"/>
      <c r="D2" s="428"/>
      <c r="E2" s="428"/>
      <c r="F2" s="428"/>
      <c r="G2" s="235"/>
    </row>
    <row r="3" spans="1:8" x14ac:dyDescent="0.25">
      <c r="A3" s="8" t="s">
        <v>5</v>
      </c>
      <c r="B3" s="19" t="s">
        <v>13</v>
      </c>
      <c r="C3" s="7"/>
      <c r="D3" s="7"/>
      <c r="E3" s="232"/>
      <c r="F3" s="7"/>
      <c r="G3" s="236"/>
    </row>
    <row r="4" spans="1:8" x14ac:dyDescent="0.25">
      <c r="A4" s="3" t="s">
        <v>726</v>
      </c>
      <c r="B4" s="188" t="s">
        <v>558</v>
      </c>
      <c r="C4" s="194" t="s">
        <v>576</v>
      </c>
      <c r="D4" s="194" t="s">
        <v>577</v>
      </c>
      <c r="E4" s="232"/>
      <c r="F4" s="15">
        <v>91</v>
      </c>
      <c r="G4" s="237"/>
      <c r="H4" t="str">
        <f>_xlfn.CONCAT(C4," ",D4)</f>
        <v>Informa.com Environmental Healthbook</v>
      </c>
    </row>
    <row r="5" spans="1:8" x14ac:dyDescent="0.25">
      <c r="A5" s="3" t="s">
        <v>726</v>
      </c>
      <c r="B5" s="188" t="s">
        <v>573</v>
      </c>
      <c r="C5" s="194" t="s">
        <v>183</v>
      </c>
      <c r="D5" s="18" t="s">
        <v>578</v>
      </c>
      <c r="E5" s="232"/>
      <c r="F5" s="15">
        <v>179</v>
      </c>
      <c r="G5" s="237"/>
      <c r="H5" t="str">
        <f t="shared" ref="H5:H24" si="0">_xlfn.CONCAT(C5," ",D5)</f>
        <v>Argos Furnishing for temp accomadation</v>
      </c>
    </row>
    <row r="6" spans="1:8" x14ac:dyDescent="0.25">
      <c r="A6" s="3" t="s">
        <v>726</v>
      </c>
      <c r="B6" s="188" t="s">
        <v>573</v>
      </c>
      <c r="C6" s="194" t="s">
        <v>183</v>
      </c>
      <c r="D6" s="18" t="s">
        <v>579</v>
      </c>
      <c r="E6" s="232"/>
      <c r="F6" s="15">
        <v>80</v>
      </c>
      <c r="G6" s="237"/>
      <c r="H6" t="str">
        <f t="shared" si="0"/>
        <v>Argos Furnishings for temp accomadation</v>
      </c>
    </row>
    <row r="7" spans="1:8" x14ac:dyDescent="0.25">
      <c r="A7" s="3" t="s">
        <v>726</v>
      </c>
      <c r="B7" s="189" t="s">
        <v>574</v>
      </c>
      <c r="C7" s="194" t="s">
        <v>183</v>
      </c>
      <c r="D7" s="18" t="s">
        <v>579</v>
      </c>
      <c r="E7" s="232"/>
      <c r="F7" s="190">
        <v>100</v>
      </c>
      <c r="G7" s="238"/>
      <c r="H7" t="str">
        <f t="shared" si="0"/>
        <v>Argos Furnishings for temp accomadation</v>
      </c>
    </row>
    <row r="8" spans="1:8" x14ac:dyDescent="0.25">
      <c r="A8" s="3" t="s">
        <v>726</v>
      </c>
      <c r="B8" s="189" t="s">
        <v>574</v>
      </c>
      <c r="C8" s="194" t="s">
        <v>183</v>
      </c>
      <c r="D8" s="18" t="s">
        <v>579</v>
      </c>
      <c r="E8" s="232"/>
      <c r="F8" s="190">
        <v>100</v>
      </c>
      <c r="G8" s="238"/>
      <c r="H8" t="str">
        <f t="shared" si="0"/>
        <v>Argos Furnishings for temp accomadation</v>
      </c>
    </row>
    <row r="9" spans="1:8" x14ac:dyDescent="0.25">
      <c r="A9" s="3" t="s">
        <v>726</v>
      </c>
      <c r="B9" s="189" t="s">
        <v>575</v>
      </c>
      <c r="C9" s="194" t="s">
        <v>183</v>
      </c>
      <c r="D9" s="18" t="s">
        <v>579</v>
      </c>
      <c r="E9" s="232"/>
      <c r="F9" s="190">
        <v>9.99</v>
      </c>
      <c r="G9" s="238"/>
      <c r="H9" t="str">
        <f t="shared" si="0"/>
        <v>Argos Furnishings for temp accomadation</v>
      </c>
    </row>
    <row r="10" spans="1:8" x14ac:dyDescent="0.25">
      <c r="A10" s="12"/>
      <c r="B10" s="211" t="s">
        <v>580</v>
      </c>
      <c r="C10" s="14"/>
      <c r="D10" s="10"/>
      <c r="E10" s="232"/>
      <c r="F10" s="15"/>
      <c r="G10" s="237"/>
      <c r="H10" t="str">
        <f t="shared" si="0"/>
        <v xml:space="preserve"> </v>
      </c>
    </row>
    <row r="11" spans="1:8" x14ac:dyDescent="0.25">
      <c r="A11" s="30" t="s">
        <v>63</v>
      </c>
      <c r="B11" s="189"/>
      <c r="C11" s="189"/>
      <c r="D11" s="51"/>
      <c r="E11" s="232"/>
      <c r="F11" s="190"/>
      <c r="G11" s="238"/>
      <c r="H11" t="str">
        <f t="shared" si="0"/>
        <v xml:space="preserve"> </v>
      </c>
    </row>
    <row r="12" spans="1:8" x14ac:dyDescent="0.25">
      <c r="A12" s="13" t="s">
        <v>725</v>
      </c>
      <c r="B12" s="188" t="s">
        <v>581</v>
      </c>
      <c r="C12" s="194" t="s">
        <v>582</v>
      </c>
      <c r="D12" s="194" t="s">
        <v>583</v>
      </c>
      <c r="E12" s="232"/>
      <c r="F12" s="15">
        <v>234</v>
      </c>
      <c r="G12" s="237"/>
      <c r="H12" t="str">
        <f t="shared" si="0"/>
        <v>Cbuilde.com Chartered assoc of Building Engineers</v>
      </c>
    </row>
    <row r="13" spans="1:8" x14ac:dyDescent="0.25">
      <c r="A13" s="23" t="s">
        <v>64</v>
      </c>
      <c r="B13" s="426" t="s">
        <v>16</v>
      </c>
      <c r="C13" s="427"/>
      <c r="D13" s="6"/>
      <c r="E13" s="232"/>
      <c r="F13" s="6"/>
      <c r="G13" s="239"/>
      <c r="H13" t="str">
        <f t="shared" si="0"/>
        <v xml:space="preserve"> </v>
      </c>
    </row>
    <row r="14" spans="1:8" x14ac:dyDescent="0.25">
      <c r="A14" s="3" t="s">
        <v>724</v>
      </c>
      <c r="B14" s="188" t="s">
        <v>584</v>
      </c>
      <c r="C14" s="194" t="s">
        <v>562</v>
      </c>
      <c r="D14" s="194" t="s">
        <v>564</v>
      </c>
      <c r="E14" s="232"/>
      <c r="F14" s="15">
        <v>57.28</v>
      </c>
      <c r="G14" s="237"/>
      <c r="H14" t="str">
        <f t="shared" si="0"/>
        <v>Doodle.com Web based scheduling tool</v>
      </c>
    </row>
    <row r="15" spans="1:8" x14ac:dyDescent="0.25">
      <c r="A15" s="3" t="s">
        <v>724</v>
      </c>
      <c r="B15" s="189" t="s">
        <v>585</v>
      </c>
      <c r="C15" s="189" t="s">
        <v>589</v>
      </c>
      <c r="D15" s="51" t="s">
        <v>370</v>
      </c>
      <c r="E15" s="232"/>
      <c r="F15" s="190">
        <v>24.2</v>
      </c>
      <c r="G15" s="238"/>
      <c r="H15" t="str">
        <f t="shared" si="0"/>
        <v>Pluralsight.com Education video course</v>
      </c>
    </row>
    <row r="16" spans="1:8" x14ac:dyDescent="0.25">
      <c r="A16" s="3" t="s">
        <v>724</v>
      </c>
      <c r="B16" s="189" t="s">
        <v>586</v>
      </c>
      <c r="C16" s="189" t="s">
        <v>590</v>
      </c>
      <c r="D16" s="189" t="s">
        <v>565</v>
      </c>
      <c r="E16" s="232"/>
      <c r="F16" s="190">
        <v>143.99</v>
      </c>
      <c r="G16" s="238"/>
      <c r="H16" t="str">
        <f t="shared" si="0"/>
        <v>Zoom Web conferencing</v>
      </c>
    </row>
    <row r="17" spans="1:8" x14ac:dyDescent="0.25">
      <c r="A17" s="3" t="s">
        <v>724</v>
      </c>
      <c r="B17" s="189" t="s">
        <v>587</v>
      </c>
      <c r="C17" s="189" t="s">
        <v>591</v>
      </c>
      <c r="D17" s="189" t="s">
        <v>592</v>
      </c>
      <c r="E17" s="232"/>
      <c r="F17" s="190">
        <v>243.59</v>
      </c>
      <c r="G17" s="238"/>
      <c r="H17" t="str">
        <f t="shared" si="0"/>
        <v>Avpartmaster.net Conference equipment</v>
      </c>
    </row>
    <row r="18" spans="1:8" x14ac:dyDescent="0.25">
      <c r="A18" s="3" t="s">
        <v>724</v>
      </c>
      <c r="B18" s="189" t="s">
        <v>588</v>
      </c>
      <c r="C18" s="189" t="s">
        <v>591</v>
      </c>
      <c r="D18" s="189" t="s">
        <v>592</v>
      </c>
      <c r="E18" s="232"/>
      <c r="F18" s="205">
        <v>-69.599999999999994</v>
      </c>
      <c r="G18" s="240"/>
      <c r="H18" t="str">
        <f t="shared" si="0"/>
        <v>Avpartmaster.net Conference equipment</v>
      </c>
    </row>
    <row r="19" spans="1:8" x14ac:dyDescent="0.25">
      <c r="A19" s="187" t="s">
        <v>80</v>
      </c>
      <c r="B19" s="209" t="s">
        <v>69</v>
      </c>
      <c r="C19" s="18"/>
      <c r="D19" s="18"/>
      <c r="E19" s="232"/>
      <c r="F19" s="15"/>
      <c r="G19" s="237"/>
      <c r="H19" t="str">
        <f t="shared" si="0"/>
        <v xml:space="preserve"> </v>
      </c>
    </row>
    <row r="20" spans="1:8" x14ac:dyDescent="0.25">
      <c r="A20" s="3" t="s">
        <v>723</v>
      </c>
      <c r="B20" s="188" t="s">
        <v>593</v>
      </c>
      <c r="C20" s="18" t="s">
        <v>72</v>
      </c>
      <c r="D20" s="18" t="s">
        <v>176</v>
      </c>
      <c r="E20" s="232">
        <v>1.66</v>
      </c>
      <c r="F20" s="15">
        <v>9.99</v>
      </c>
      <c r="G20" s="237">
        <f>F20-E20</f>
        <v>8.33</v>
      </c>
      <c r="H20" t="str">
        <f t="shared" si="0"/>
        <v>Dropbox Marketing</v>
      </c>
    </row>
    <row r="21" spans="1:8" x14ac:dyDescent="0.25">
      <c r="A21" s="3" t="s">
        <v>723</v>
      </c>
      <c r="B21" s="31" t="s">
        <v>594</v>
      </c>
      <c r="C21" s="18" t="s">
        <v>327</v>
      </c>
      <c r="D21" s="18" t="s">
        <v>176</v>
      </c>
      <c r="E21" s="232"/>
      <c r="F21" s="15">
        <v>41.66</v>
      </c>
      <c r="G21" s="237">
        <f t="shared" ref="G21:G24" si="1">F21-E21</f>
        <v>41.66</v>
      </c>
      <c r="H21" t="str">
        <f t="shared" si="0"/>
        <v>Mailchimp Marketing</v>
      </c>
    </row>
    <row r="22" spans="1:8" x14ac:dyDescent="0.25">
      <c r="A22" s="3" t="s">
        <v>723</v>
      </c>
      <c r="B22" s="31" t="s">
        <v>581</v>
      </c>
      <c r="C22" s="18" t="s">
        <v>595</v>
      </c>
      <c r="D22" s="18" t="s">
        <v>597</v>
      </c>
      <c r="E22" s="232">
        <v>81.63</v>
      </c>
      <c r="F22" s="15">
        <v>489.78</v>
      </c>
      <c r="G22" s="237">
        <f t="shared" si="1"/>
        <v>408.15</v>
      </c>
      <c r="H22" t="str">
        <f t="shared" si="0"/>
        <v>Continental UK Touchscreen</v>
      </c>
    </row>
    <row r="23" spans="1:8" x14ac:dyDescent="0.25">
      <c r="A23" s="3" t="s">
        <v>723</v>
      </c>
      <c r="B23" s="25" t="s">
        <v>581</v>
      </c>
      <c r="C23" s="16" t="s">
        <v>596</v>
      </c>
      <c r="D23" s="51" t="s">
        <v>598</v>
      </c>
      <c r="E23" s="232">
        <v>50</v>
      </c>
      <c r="F23" s="190">
        <v>300</v>
      </c>
      <c r="G23" s="237">
        <f t="shared" si="1"/>
        <v>250</v>
      </c>
      <c r="H23" t="str">
        <f t="shared" si="0"/>
        <v>The Audience Agency Audience Research</v>
      </c>
    </row>
    <row r="24" spans="1:8" x14ac:dyDescent="0.25">
      <c r="A24" s="3" t="s">
        <v>723</v>
      </c>
      <c r="B24" s="25" t="s">
        <v>581</v>
      </c>
      <c r="C24" s="16" t="s">
        <v>152</v>
      </c>
      <c r="D24" s="16" t="s">
        <v>599</v>
      </c>
      <c r="E24" s="232">
        <v>3.8</v>
      </c>
      <c r="F24" s="190">
        <v>22.8</v>
      </c>
      <c r="G24" s="237">
        <f t="shared" si="1"/>
        <v>19</v>
      </c>
      <c r="H24" t="str">
        <f t="shared" si="0"/>
        <v>Speednames Domain Name</v>
      </c>
    </row>
    <row r="25" spans="1:8" x14ac:dyDescent="0.25">
      <c r="A25" s="6"/>
      <c r="B25" s="16"/>
      <c r="C25" s="16"/>
      <c r="D25" s="21" t="s">
        <v>12</v>
      </c>
      <c r="E25" s="232">
        <f>SUM(E2:E24)</f>
        <v>137.09</v>
      </c>
      <c r="F25" s="212">
        <f>SUM(F2:F24)</f>
        <v>2057.6800000000003</v>
      </c>
      <c r="G25" s="241"/>
    </row>
    <row r="26" spans="1:8" x14ac:dyDescent="0.25">
      <c r="D26" t="s">
        <v>717</v>
      </c>
      <c r="F26" s="224">
        <v>2057.6799999999998</v>
      </c>
      <c r="G26" s="224"/>
    </row>
    <row r="27" spans="1:8" x14ac:dyDescent="0.25">
      <c r="D27" t="s">
        <v>718</v>
      </c>
      <c r="F27" s="225">
        <f>F25-F26</f>
        <v>0</v>
      </c>
      <c r="G27" s="225"/>
    </row>
  </sheetData>
  <mergeCells count="2">
    <mergeCell ref="A2:F2"/>
    <mergeCell ref="B13:C13"/>
  </mergeCells>
  <pageMargins left="0.7" right="0.7" top="0.75" bottom="0.75" header="0.3" footer="0.3"/>
  <pageSetup paperSize="9" scale="5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3445C-3E92-44CE-8EE4-49A411C6578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B964-4DB4-4DDD-B856-0C63805896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DB612-88C3-498B-A754-1342B3DC438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EBB6A-572A-425B-8F29-4DE6FB8A6AD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5C220-827E-4CEB-A23D-62832B355B85}">
  <dimension ref="A2:F33"/>
  <sheetViews>
    <sheetView topLeftCell="A18" workbookViewId="0">
      <selection activeCell="C30" sqref="C30"/>
    </sheetView>
  </sheetViews>
  <sheetFormatPr defaultRowHeight="15" x14ac:dyDescent="0.25"/>
  <cols>
    <col min="1" max="1" width="14.28515625" customWidth="1"/>
    <col min="2" max="2" width="29.28515625" customWidth="1"/>
    <col min="3" max="3" width="24.7109375" customWidth="1"/>
    <col min="4" max="4" width="40.42578125" customWidth="1"/>
    <col min="5" max="5" width="16.42578125" customWidth="1"/>
    <col min="6" max="6" width="13.28515625" customWidth="1"/>
  </cols>
  <sheetData>
    <row r="2" spans="1:6" ht="51" customHeight="1" x14ac:dyDescent="0.25">
      <c r="A2" s="49" t="s">
        <v>4</v>
      </c>
      <c r="B2" s="49" t="s">
        <v>7</v>
      </c>
      <c r="C2" s="49" t="s">
        <v>8</v>
      </c>
      <c r="D2" s="49" t="s">
        <v>9</v>
      </c>
      <c r="E2" s="49" t="s">
        <v>38</v>
      </c>
      <c r="F2" s="49" t="s">
        <v>10</v>
      </c>
    </row>
    <row r="3" spans="1:6" ht="10.9" customHeight="1" x14ac:dyDescent="0.25">
      <c r="A3" s="421"/>
      <c r="B3" s="421"/>
      <c r="C3" s="421"/>
      <c r="D3" s="421"/>
      <c r="E3" s="421"/>
      <c r="F3" s="421"/>
    </row>
    <row r="4" spans="1:6" ht="16.149999999999999" customHeight="1" x14ac:dyDescent="0.25">
      <c r="A4" s="64" t="s">
        <v>5</v>
      </c>
      <c r="B4" s="65" t="s">
        <v>6</v>
      </c>
      <c r="C4" s="66"/>
      <c r="D4" s="66"/>
      <c r="E4" s="67"/>
      <c r="F4" s="66"/>
    </row>
    <row r="5" spans="1:6" x14ac:dyDescent="0.25">
      <c r="A5" s="51"/>
      <c r="B5" s="74" t="s">
        <v>41</v>
      </c>
      <c r="C5" s="73" t="s">
        <v>40</v>
      </c>
      <c r="D5" s="73" t="s">
        <v>113</v>
      </c>
      <c r="E5" s="80">
        <f t="shared" ref="E5:E32" si="0">F5-(F5/1.2)</f>
        <v>66</v>
      </c>
      <c r="F5" s="82">
        <v>396</v>
      </c>
    </row>
    <row r="6" spans="1:6" x14ac:dyDescent="0.25">
      <c r="A6" s="51"/>
      <c r="B6" s="74" t="s">
        <v>42</v>
      </c>
      <c r="C6" s="73" t="s">
        <v>43</v>
      </c>
      <c r="D6" s="73" t="s">
        <v>108</v>
      </c>
      <c r="E6" s="80">
        <f t="shared" si="0"/>
        <v>7.5166666666666657</v>
      </c>
      <c r="F6" s="82">
        <v>45.1</v>
      </c>
    </row>
    <row r="7" spans="1:6" x14ac:dyDescent="0.25">
      <c r="A7" s="51"/>
      <c r="B7" s="74" t="s">
        <v>44</v>
      </c>
      <c r="C7" s="70" t="s">
        <v>45</v>
      </c>
      <c r="D7" s="73" t="s">
        <v>109</v>
      </c>
      <c r="E7" s="80">
        <f t="shared" si="0"/>
        <v>4</v>
      </c>
      <c r="F7" s="82">
        <v>24</v>
      </c>
    </row>
    <row r="8" spans="1:6" ht="14.25" customHeight="1" x14ac:dyDescent="0.25">
      <c r="A8" s="25"/>
      <c r="B8" s="73" t="s">
        <v>44</v>
      </c>
      <c r="C8" s="70" t="s">
        <v>46</v>
      </c>
      <c r="D8" s="41" t="s">
        <v>110</v>
      </c>
      <c r="E8" s="80">
        <f t="shared" si="0"/>
        <v>20.833333333333329</v>
      </c>
      <c r="F8" s="76">
        <v>125</v>
      </c>
    </row>
    <row r="9" spans="1:6" ht="14.25" customHeight="1" x14ac:dyDescent="0.25">
      <c r="A9" s="25"/>
      <c r="B9" s="73" t="s">
        <v>44</v>
      </c>
      <c r="C9" s="70" t="s">
        <v>47</v>
      </c>
      <c r="D9" s="73" t="s">
        <v>107</v>
      </c>
      <c r="E9" s="80">
        <f t="shared" si="0"/>
        <v>5</v>
      </c>
      <c r="F9" s="76">
        <v>30</v>
      </c>
    </row>
    <row r="10" spans="1:6" ht="14.25" customHeight="1" x14ac:dyDescent="0.25">
      <c r="A10" s="25"/>
      <c r="B10" s="73" t="s">
        <v>44</v>
      </c>
      <c r="C10" s="70" t="s">
        <v>47</v>
      </c>
      <c r="D10" s="73" t="s">
        <v>107</v>
      </c>
      <c r="E10" s="80">
        <f t="shared" si="0"/>
        <v>10.866666666666667</v>
      </c>
      <c r="F10" s="76">
        <v>65.2</v>
      </c>
    </row>
    <row r="11" spans="1:6" ht="14.25" customHeight="1" x14ac:dyDescent="0.25">
      <c r="A11" s="25"/>
      <c r="B11" s="73" t="s">
        <v>44</v>
      </c>
      <c r="C11" s="70" t="s">
        <v>48</v>
      </c>
      <c r="D11" s="73" t="s">
        <v>107</v>
      </c>
      <c r="E11" s="80">
        <f t="shared" si="0"/>
        <v>32.651666666666671</v>
      </c>
      <c r="F11" s="76">
        <v>195.91</v>
      </c>
    </row>
    <row r="12" spans="1:6" ht="14.25" customHeight="1" x14ac:dyDescent="0.25">
      <c r="A12" s="25"/>
      <c r="B12" s="73" t="s">
        <v>44</v>
      </c>
      <c r="C12" s="70" t="s">
        <v>49</v>
      </c>
      <c r="D12" s="73" t="s">
        <v>108</v>
      </c>
      <c r="E12" s="80">
        <f t="shared" si="0"/>
        <v>21.576666666666668</v>
      </c>
      <c r="F12" s="76">
        <v>129.46</v>
      </c>
    </row>
    <row r="13" spans="1:6" ht="14.25" customHeight="1" x14ac:dyDescent="0.25">
      <c r="A13" s="25"/>
      <c r="B13" s="73" t="s">
        <v>50</v>
      </c>
      <c r="C13" s="70" t="s">
        <v>47</v>
      </c>
      <c r="D13" s="73" t="s">
        <v>107</v>
      </c>
      <c r="E13" s="80">
        <f t="shared" si="0"/>
        <v>1.6150000000000002</v>
      </c>
      <c r="F13" s="76">
        <v>9.69</v>
      </c>
    </row>
    <row r="14" spans="1:6" ht="14.25" customHeight="1" x14ac:dyDescent="0.25">
      <c r="A14" s="25"/>
      <c r="B14" s="73" t="s">
        <v>51</v>
      </c>
      <c r="C14" s="70" t="s">
        <v>47</v>
      </c>
      <c r="D14" s="73" t="s">
        <v>107</v>
      </c>
      <c r="E14" s="80">
        <f t="shared" si="0"/>
        <v>4.2566666666666642</v>
      </c>
      <c r="F14" s="76">
        <v>25.54</v>
      </c>
    </row>
    <row r="15" spans="1:6" ht="14.25" customHeight="1" x14ac:dyDescent="0.25">
      <c r="A15" s="25"/>
      <c r="B15" s="73" t="s">
        <v>52</v>
      </c>
      <c r="C15" s="70" t="s">
        <v>111</v>
      </c>
      <c r="D15" s="73" t="s">
        <v>112</v>
      </c>
      <c r="E15" s="80">
        <f t="shared" si="0"/>
        <v>3.5</v>
      </c>
      <c r="F15" s="76">
        <v>21</v>
      </c>
    </row>
    <row r="16" spans="1:6" ht="14.25" customHeight="1" x14ac:dyDescent="0.25">
      <c r="A16" s="25"/>
      <c r="B16" s="73" t="s">
        <v>53</v>
      </c>
      <c r="C16" s="70" t="s">
        <v>47</v>
      </c>
      <c r="D16" s="73" t="s">
        <v>107</v>
      </c>
      <c r="E16" s="80">
        <f t="shared" si="0"/>
        <v>3.3066666666666649</v>
      </c>
      <c r="F16" s="76">
        <v>19.84</v>
      </c>
    </row>
    <row r="17" spans="1:6" ht="15.75" customHeight="1" x14ac:dyDescent="0.25">
      <c r="A17" s="44"/>
      <c r="B17" s="73" t="s">
        <v>65</v>
      </c>
      <c r="C17" s="70" t="s">
        <v>59</v>
      </c>
      <c r="D17" s="73" t="s">
        <v>66</v>
      </c>
      <c r="E17" s="80">
        <f t="shared" si="0"/>
        <v>34.773333333333312</v>
      </c>
      <c r="F17" s="76">
        <v>208.64</v>
      </c>
    </row>
    <row r="18" spans="1:6" x14ac:dyDescent="0.25">
      <c r="A18" s="56" t="s">
        <v>63</v>
      </c>
      <c r="B18" s="83" t="s">
        <v>11</v>
      </c>
      <c r="C18" s="63"/>
      <c r="D18" s="58"/>
      <c r="E18" s="59"/>
      <c r="F18" s="60"/>
    </row>
    <row r="19" spans="1:6" x14ac:dyDescent="0.25">
      <c r="A19" s="55"/>
      <c r="B19" s="74" t="s">
        <v>56</v>
      </c>
      <c r="C19" s="70" t="s">
        <v>54</v>
      </c>
      <c r="D19" s="77" t="s">
        <v>55</v>
      </c>
      <c r="E19" s="80">
        <f t="shared" si="0"/>
        <v>14</v>
      </c>
      <c r="F19" s="82">
        <v>84</v>
      </c>
    </row>
    <row r="20" spans="1:6" ht="28.5" x14ac:dyDescent="0.25">
      <c r="A20" s="54"/>
      <c r="B20" s="74" t="s">
        <v>56</v>
      </c>
      <c r="C20" s="70" t="s">
        <v>60</v>
      </c>
      <c r="D20" s="78" t="s">
        <v>57</v>
      </c>
      <c r="E20" s="80">
        <f t="shared" si="0"/>
        <v>12.399999999999999</v>
      </c>
      <c r="F20" s="82">
        <v>74.400000000000006</v>
      </c>
    </row>
    <row r="21" spans="1:6" x14ac:dyDescent="0.25">
      <c r="A21" s="54"/>
      <c r="B21" s="74" t="s">
        <v>51</v>
      </c>
      <c r="C21" s="70" t="s">
        <v>59</v>
      </c>
      <c r="D21" s="73" t="s">
        <v>58</v>
      </c>
      <c r="E21" s="80">
        <f t="shared" si="0"/>
        <v>3.716666666666665</v>
      </c>
      <c r="F21" s="82">
        <v>22.3</v>
      </c>
    </row>
    <row r="22" spans="1:6" ht="13.15" customHeight="1" x14ac:dyDescent="0.25">
      <c r="A22" s="48"/>
      <c r="B22" s="74" t="s">
        <v>61</v>
      </c>
      <c r="C22" s="71" t="s">
        <v>62</v>
      </c>
      <c r="D22" s="73" t="s">
        <v>437</v>
      </c>
      <c r="E22" s="80">
        <f t="shared" si="0"/>
        <v>5.9899999999999984</v>
      </c>
      <c r="F22" s="82">
        <v>35.94</v>
      </c>
    </row>
    <row r="23" spans="1:6" ht="10.9" customHeight="1" x14ac:dyDescent="0.25">
      <c r="A23" s="48"/>
      <c r="B23" s="74" t="s">
        <v>67</v>
      </c>
      <c r="C23" s="71" t="s">
        <v>68</v>
      </c>
      <c r="D23" s="73" t="s">
        <v>83</v>
      </c>
      <c r="E23" s="80">
        <f t="shared" si="0"/>
        <v>49.166666666666657</v>
      </c>
      <c r="F23" s="82">
        <v>295</v>
      </c>
    </row>
    <row r="24" spans="1:6" ht="12.6" customHeight="1" x14ac:dyDescent="0.25">
      <c r="A24" s="48"/>
      <c r="B24" s="74" t="s">
        <v>53</v>
      </c>
      <c r="C24" s="71" t="s">
        <v>68</v>
      </c>
      <c r="D24" s="73" t="s">
        <v>84</v>
      </c>
      <c r="E24" s="80">
        <f t="shared" si="0"/>
        <v>32.5</v>
      </c>
      <c r="F24" s="82">
        <v>195</v>
      </c>
    </row>
    <row r="25" spans="1:6" ht="13.9" customHeight="1" x14ac:dyDescent="0.25">
      <c r="A25" s="61" t="s">
        <v>64</v>
      </c>
      <c r="B25" s="56" t="s">
        <v>17</v>
      </c>
      <c r="C25" s="57"/>
      <c r="D25" s="58"/>
      <c r="E25" s="59"/>
      <c r="F25" s="60"/>
    </row>
    <row r="26" spans="1:6" ht="13.5" customHeight="1" x14ac:dyDescent="0.25">
      <c r="A26" s="55"/>
      <c r="B26" s="41" t="s">
        <v>67</v>
      </c>
      <c r="C26" s="72" t="s">
        <v>79</v>
      </c>
      <c r="D26" s="41" t="s">
        <v>82</v>
      </c>
      <c r="E26" s="80">
        <f t="shared" si="0"/>
        <v>30</v>
      </c>
      <c r="F26" s="76">
        <v>180</v>
      </c>
    </row>
    <row r="27" spans="1:6" ht="15" customHeight="1" x14ac:dyDescent="0.25">
      <c r="A27" s="25"/>
      <c r="B27" s="41" t="s">
        <v>67</v>
      </c>
      <c r="C27" s="72" t="s">
        <v>79</v>
      </c>
      <c r="D27" s="41" t="s">
        <v>82</v>
      </c>
      <c r="E27" s="80">
        <f t="shared" si="0"/>
        <v>60</v>
      </c>
      <c r="F27" s="76">
        <v>360</v>
      </c>
    </row>
    <row r="28" spans="1:6" ht="13.15" customHeight="1" x14ac:dyDescent="0.25">
      <c r="A28" s="56" t="s">
        <v>80</v>
      </c>
      <c r="B28" s="56" t="s">
        <v>69</v>
      </c>
      <c r="C28" s="57"/>
      <c r="D28" s="68"/>
      <c r="E28" s="59"/>
      <c r="F28" s="69"/>
    </row>
    <row r="29" spans="1:6" ht="14.25" customHeight="1" x14ac:dyDescent="0.25">
      <c r="A29" s="55"/>
      <c r="B29" s="41" t="s">
        <v>70</v>
      </c>
      <c r="C29" s="72" t="s">
        <v>49</v>
      </c>
      <c r="D29" s="41" t="s">
        <v>75</v>
      </c>
      <c r="E29" s="80">
        <f t="shared" si="0"/>
        <v>0.53333333333333321</v>
      </c>
      <c r="F29" s="76">
        <v>3.2</v>
      </c>
    </row>
    <row r="30" spans="1:6" ht="18.75" customHeight="1" x14ac:dyDescent="0.25">
      <c r="A30" s="25"/>
      <c r="B30" s="73" t="s">
        <v>70</v>
      </c>
      <c r="C30" s="72" t="s">
        <v>72</v>
      </c>
      <c r="D30" s="41" t="s">
        <v>76</v>
      </c>
      <c r="E30" s="80">
        <f t="shared" si="0"/>
        <v>1.3316666666666661</v>
      </c>
      <c r="F30" s="76">
        <v>7.99</v>
      </c>
    </row>
    <row r="31" spans="1:6" ht="13.5" customHeight="1" x14ac:dyDescent="0.25">
      <c r="A31" s="25"/>
      <c r="B31" s="73" t="s">
        <v>51</v>
      </c>
      <c r="C31" s="72" t="s">
        <v>73</v>
      </c>
      <c r="D31" s="79" t="s">
        <v>77</v>
      </c>
      <c r="E31" s="80">
        <f t="shared" si="0"/>
        <v>5.8233333333333306</v>
      </c>
      <c r="F31" s="76">
        <v>34.94</v>
      </c>
    </row>
    <row r="32" spans="1:6" ht="16.5" customHeight="1" x14ac:dyDescent="0.25">
      <c r="A32" s="25"/>
      <c r="B32" s="73" t="s">
        <v>71</v>
      </c>
      <c r="C32" s="70" t="s">
        <v>74</v>
      </c>
      <c r="D32" s="73" t="s">
        <v>78</v>
      </c>
      <c r="E32" s="80">
        <f t="shared" si="0"/>
        <v>41.69</v>
      </c>
      <c r="F32" s="76">
        <v>250.14</v>
      </c>
    </row>
    <row r="33" spans="1:6" ht="21" customHeight="1" x14ac:dyDescent="0.25">
      <c r="A33" s="44" t="s">
        <v>147</v>
      </c>
      <c r="B33" s="16"/>
      <c r="C33" s="16"/>
      <c r="D33" s="16"/>
      <c r="E33" s="25"/>
      <c r="F33" s="81">
        <v>2838.29</v>
      </c>
    </row>
  </sheetData>
  <mergeCells count="1">
    <mergeCell ref="A3:F3"/>
  </mergeCells>
  <hyperlinks>
    <hyperlink ref="C22" r:id="rId1" xr:uid="{1E7E809E-6204-4943-BB91-82D052D7A734}"/>
  </hyperlinks>
  <pageMargins left="1.25" right="1.25" top="1" bottom="1" header="0.25" footer="0.25"/>
  <pageSetup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79FBA-4D2E-4354-A603-C65D0479C44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5E141-6C68-4F82-9503-6ACFDAE76445}">
  <dimension ref="A1"/>
  <sheetViews>
    <sheetView topLeftCell="A13" workbookViewId="0">
      <selection activeCell="O40" sqref="O40"/>
    </sheetView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6E111-7BC9-4C0A-924F-7E255E0B59E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516D6-E740-4ACD-8A7B-396504B2908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0EAD1-144D-4FFE-9364-695449FFBE5A}">
  <sheetPr>
    <pageSetUpPr fitToPage="1"/>
  </sheetPr>
  <dimension ref="A1:H19"/>
  <sheetViews>
    <sheetView zoomScaleNormal="100" workbookViewId="0">
      <selection activeCell="C11" sqref="C11"/>
    </sheetView>
  </sheetViews>
  <sheetFormatPr defaultRowHeight="15" x14ac:dyDescent="0.25"/>
  <cols>
    <col min="1" max="1" width="18.28515625" customWidth="1"/>
    <col min="2" max="2" width="28" customWidth="1"/>
    <col min="3" max="3" width="27.7109375" customWidth="1"/>
    <col min="4" max="4" width="24" customWidth="1"/>
    <col min="5" max="5" width="21.42578125" style="233" customWidth="1"/>
    <col min="6" max="6" width="26.28515625" customWidth="1"/>
    <col min="7" max="7" width="20.28515625" customWidth="1"/>
    <col min="8" max="8" width="36.5703125" customWidth="1"/>
  </cols>
  <sheetData>
    <row r="1" spans="1:8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s="230" t="s">
        <v>722</v>
      </c>
      <c r="H1" s="230" t="s">
        <v>720</v>
      </c>
    </row>
    <row r="2" spans="1:8" x14ac:dyDescent="0.25">
      <c r="A2" s="428"/>
      <c r="B2" s="428"/>
      <c r="C2" s="428"/>
      <c r="D2" s="428"/>
      <c r="E2" s="428"/>
      <c r="F2" s="428"/>
    </row>
    <row r="3" spans="1:8" x14ac:dyDescent="0.25">
      <c r="A3" s="8" t="s">
        <v>5</v>
      </c>
      <c r="B3" s="19" t="s">
        <v>13</v>
      </c>
      <c r="C3" s="7"/>
      <c r="D3" s="7"/>
      <c r="E3" s="232"/>
      <c r="F3" s="7"/>
      <c r="H3" t="str">
        <f>_xlfn.CONCAT(C3," ",D3)</f>
        <v xml:space="preserve"> </v>
      </c>
    </row>
    <row r="4" spans="1:8" x14ac:dyDescent="0.25">
      <c r="A4" s="3" t="s">
        <v>726</v>
      </c>
      <c r="B4" s="188" t="s">
        <v>600</v>
      </c>
      <c r="C4" s="194" t="s">
        <v>602</v>
      </c>
      <c r="D4" s="194" t="s">
        <v>604</v>
      </c>
      <c r="E4" s="232"/>
      <c r="F4" s="15">
        <v>164.4</v>
      </c>
      <c r="H4" t="str">
        <f t="shared" ref="H4:H16" si="0">_xlfn.CONCAT(C4," ",D4)</f>
        <v>Capital Gas Gas connection</v>
      </c>
    </row>
    <row r="5" spans="1:8" x14ac:dyDescent="0.25">
      <c r="A5" s="3" t="s">
        <v>726</v>
      </c>
      <c r="B5" s="188" t="s">
        <v>601</v>
      </c>
      <c r="C5" s="194" t="s">
        <v>603</v>
      </c>
      <c r="D5" s="194" t="s">
        <v>619</v>
      </c>
      <c r="E5" s="232"/>
      <c r="F5" s="15">
        <v>15</v>
      </c>
      <c r="H5" t="str">
        <f t="shared" si="0"/>
        <v>Boots Sundry for an event</v>
      </c>
    </row>
    <row r="6" spans="1:8" x14ac:dyDescent="0.25">
      <c r="A6" s="23" t="s">
        <v>63</v>
      </c>
      <c r="B6" s="426" t="s">
        <v>16</v>
      </c>
      <c r="C6" s="427"/>
      <c r="D6" s="6"/>
      <c r="E6" s="232"/>
      <c r="F6" s="6"/>
      <c r="H6" t="str">
        <f t="shared" si="0"/>
        <v xml:space="preserve"> </v>
      </c>
    </row>
    <row r="7" spans="1:8" x14ac:dyDescent="0.25">
      <c r="A7" s="55" t="s">
        <v>724</v>
      </c>
      <c r="B7" s="188" t="s">
        <v>584</v>
      </c>
      <c r="C7" s="194" t="s">
        <v>562</v>
      </c>
      <c r="D7" s="194" t="s">
        <v>564</v>
      </c>
      <c r="E7" s="232"/>
      <c r="F7" s="15">
        <v>58.07</v>
      </c>
      <c r="H7" t="str">
        <f t="shared" si="0"/>
        <v>Doodle.com Web based scheduling tool</v>
      </c>
    </row>
    <row r="8" spans="1:8" x14ac:dyDescent="0.25">
      <c r="A8" s="55" t="s">
        <v>724</v>
      </c>
      <c r="B8" s="189" t="s">
        <v>605</v>
      </c>
      <c r="C8" s="189" t="s">
        <v>589</v>
      </c>
      <c r="D8" s="51" t="s">
        <v>370</v>
      </c>
      <c r="E8" s="232"/>
      <c r="F8" s="190">
        <v>23.73</v>
      </c>
      <c r="H8" t="str">
        <f t="shared" si="0"/>
        <v>Pluralsight.com Education video course</v>
      </c>
    </row>
    <row r="9" spans="1:8" x14ac:dyDescent="0.25">
      <c r="A9" s="55" t="s">
        <v>724</v>
      </c>
      <c r="B9" s="32" t="s">
        <v>606</v>
      </c>
      <c r="C9" s="189" t="s">
        <v>590</v>
      </c>
      <c r="D9" s="189" t="s">
        <v>565</v>
      </c>
      <c r="E9" s="232"/>
      <c r="F9" s="190">
        <v>143.99</v>
      </c>
      <c r="H9" t="str">
        <f t="shared" si="0"/>
        <v>Zoom Web conferencing</v>
      </c>
    </row>
    <row r="10" spans="1:8" x14ac:dyDescent="0.25">
      <c r="A10" s="187" t="s">
        <v>64</v>
      </c>
      <c r="B10" s="209" t="s">
        <v>69</v>
      </c>
      <c r="C10" s="18"/>
      <c r="D10" s="18"/>
      <c r="E10" s="232"/>
      <c r="F10" s="15"/>
      <c r="H10" t="str">
        <f t="shared" si="0"/>
        <v xml:space="preserve"> </v>
      </c>
    </row>
    <row r="11" spans="1:8" x14ac:dyDescent="0.25">
      <c r="A11" s="3" t="s">
        <v>723</v>
      </c>
      <c r="B11" s="188" t="s">
        <v>607</v>
      </c>
      <c r="C11" s="194" t="s">
        <v>72</v>
      </c>
      <c r="D11" s="18" t="s">
        <v>176</v>
      </c>
      <c r="E11" s="232">
        <f>F11-F11/1.2</f>
        <v>1.6649999999999991</v>
      </c>
      <c r="F11" s="15">
        <v>9.99</v>
      </c>
      <c r="G11" s="233">
        <f>8.32</f>
        <v>8.32</v>
      </c>
      <c r="H11" t="str">
        <f t="shared" si="0"/>
        <v>Dropbox Marketing</v>
      </c>
    </row>
    <row r="12" spans="1:8" x14ac:dyDescent="0.25">
      <c r="A12" s="3" t="s">
        <v>723</v>
      </c>
      <c r="B12" s="31" t="s">
        <v>608</v>
      </c>
      <c r="C12" s="194" t="s">
        <v>152</v>
      </c>
      <c r="D12" s="18" t="s">
        <v>613</v>
      </c>
      <c r="E12" s="232">
        <f t="shared" ref="E12:E14" si="1">F12-F12/1.2</f>
        <v>5.7999999999999972</v>
      </c>
      <c r="F12" s="15">
        <v>34.799999999999997</v>
      </c>
      <c r="G12" s="233">
        <f t="shared" ref="G12:G16" si="2">F12-E12</f>
        <v>29</v>
      </c>
      <c r="H12" t="str">
        <f t="shared" si="0"/>
        <v>Speednames Domain name</v>
      </c>
    </row>
    <row r="13" spans="1:8" x14ac:dyDescent="0.25">
      <c r="A13" s="3" t="s">
        <v>723</v>
      </c>
      <c r="B13" s="31" t="s">
        <v>609</v>
      </c>
      <c r="C13" s="194" t="s">
        <v>611</v>
      </c>
      <c r="D13" s="18" t="s">
        <v>612</v>
      </c>
      <c r="E13" s="232">
        <f t="shared" si="1"/>
        <v>25.991666666666646</v>
      </c>
      <c r="F13" s="15">
        <v>155.94999999999999</v>
      </c>
      <c r="G13" s="233">
        <f t="shared" si="2"/>
        <v>129.95833333333334</v>
      </c>
      <c r="H13" t="str">
        <f t="shared" si="0"/>
        <v>Flashcentre Flash bulb</v>
      </c>
    </row>
    <row r="14" spans="1:8" x14ac:dyDescent="0.25">
      <c r="A14" s="3" t="s">
        <v>723</v>
      </c>
      <c r="B14" s="25" t="s">
        <v>610</v>
      </c>
      <c r="C14" s="189" t="s">
        <v>152</v>
      </c>
      <c r="D14" s="51" t="s">
        <v>613</v>
      </c>
      <c r="E14" s="232">
        <f t="shared" si="1"/>
        <v>29</v>
      </c>
      <c r="F14" s="190">
        <v>174</v>
      </c>
      <c r="G14" s="233">
        <f t="shared" si="2"/>
        <v>145</v>
      </c>
      <c r="H14" t="str">
        <f t="shared" si="0"/>
        <v>Speednames Domain name</v>
      </c>
    </row>
    <row r="15" spans="1:8" x14ac:dyDescent="0.25">
      <c r="A15" s="3" t="s">
        <v>723</v>
      </c>
      <c r="B15" s="25" t="s">
        <v>610</v>
      </c>
      <c r="C15" s="189" t="s">
        <v>327</v>
      </c>
      <c r="D15" s="16" t="s">
        <v>176</v>
      </c>
      <c r="E15" s="232"/>
      <c r="F15" s="190">
        <v>40.450000000000003</v>
      </c>
      <c r="G15" s="233">
        <f t="shared" si="2"/>
        <v>40.450000000000003</v>
      </c>
      <c r="H15" t="str">
        <f t="shared" si="0"/>
        <v>Mailchimp Marketing</v>
      </c>
    </row>
    <row r="16" spans="1:8" x14ac:dyDescent="0.25">
      <c r="A16" s="3" t="s">
        <v>723</v>
      </c>
      <c r="B16" s="25" t="s">
        <v>601</v>
      </c>
      <c r="C16" s="189" t="s">
        <v>504</v>
      </c>
      <c r="D16" s="16" t="s">
        <v>614</v>
      </c>
      <c r="E16" s="232"/>
      <c r="F16" s="190">
        <v>400</v>
      </c>
      <c r="G16" s="233">
        <f t="shared" si="2"/>
        <v>400</v>
      </c>
      <c r="H16" t="str">
        <f t="shared" si="0"/>
        <v>Aimuseums Membership Museums</v>
      </c>
    </row>
    <row r="17" spans="1:7" x14ac:dyDescent="0.25">
      <c r="A17" s="6"/>
      <c r="B17" s="16"/>
      <c r="C17" s="16"/>
      <c r="D17" s="21" t="s">
        <v>12</v>
      </c>
      <c r="E17" s="232">
        <f>SUM(E11:E16)</f>
        <v>62.456666666666642</v>
      </c>
      <c r="F17" s="212">
        <v>1220.3800000000001</v>
      </c>
      <c r="G17" s="233">
        <f>SUM(G11:G14)</f>
        <v>312.27833333333331</v>
      </c>
    </row>
    <row r="18" spans="1:7" x14ac:dyDescent="0.25">
      <c r="D18" t="s">
        <v>717</v>
      </c>
      <c r="F18" s="215">
        <v>1220.3800000000001</v>
      </c>
    </row>
    <row r="19" spans="1:7" x14ac:dyDescent="0.25">
      <c r="D19" t="s">
        <v>718</v>
      </c>
      <c r="F19" s="225">
        <f>F17-F18</f>
        <v>0</v>
      </c>
    </row>
  </sheetData>
  <mergeCells count="2">
    <mergeCell ref="A2:F2"/>
    <mergeCell ref="B6:C6"/>
  </mergeCells>
  <pageMargins left="0.7" right="0.7" top="0.75" bottom="0.75" header="0.3" footer="0.3"/>
  <pageSetup paperSize="9" scale="62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6D5C3-2327-4D5D-BF72-520298242EA6}">
  <sheetPr>
    <pageSetUpPr fitToPage="1"/>
  </sheetPr>
  <dimension ref="A1:H29"/>
  <sheetViews>
    <sheetView zoomScaleNormal="100" workbookViewId="0">
      <selection activeCell="A20" sqref="A20"/>
    </sheetView>
  </sheetViews>
  <sheetFormatPr defaultRowHeight="15.6" customHeight="1" x14ac:dyDescent="0.25"/>
  <cols>
    <col min="1" max="1" width="12.140625" bestFit="1" customWidth="1"/>
    <col min="2" max="2" width="22.5703125" bestFit="1" customWidth="1"/>
    <col min="3" max="3" width="24.85546875" bestFit="1" customWidth="1"/>
    <col min="4" max="4" width="35.28515625" bestFit="1" customWidth="1"/>
    <col min="5" max="5" width="12.5703125" style="233" bestFit="1" customWidth="1"/>
    <col min="6" max="6" width="32.85546875" bestFit="1" customWidth="1"/>
    <col min="7" max="7" width="8.42578125" bestFit="1" customWidth="1"/>
    <col min="8" max="8" width="41.7109375" bestFit="1" customWidth="1"/>
  </cols>
  <sheetData>
    <row r="1" spans="1:8" ht="15.6" customHeight="1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t="s">
        <v>722</v>
      </c>
      <c r="H1" t="s">
        <v>720</v>
      </c>
    </row>
    <row r="2" spans="1:8" ht="15.6" customHeight="1" x14ac:dyDescent="0.25">
      <c r="A2" s="428"/>
      <c r="B2" s="428"/>
      <c r="C2" s="428"/>
      <c r="D2" s="428"/>
      <c r="E2" s="428"/>
      <c r="F2" s="428"/>
    </row>
    <row r="3" spans="1:8" ht="15.6" customHeight="1" x14ac:dyDescent="0.25">
      <c r="A3" s="8"/>
      <c r="B3" s="19" t="s">
        <v>13</v>
      </c>
      <c r="C3" s="7"/>
      <c r="D3" s="7"/>
      <c r="E3" s="232"/>
      <c r="F3" s="7"/>
      <c r="H3" t="str">
        <f>_xlfn.CONCAT(C3," ",D3)</f>
        <v xml:space="preserve"> </v>
      </c>
    </row>
    <row r="4" spans="1:8" ht="15.6" customHeight="1" x14ac:dyDescent="0.25">
      <c r="A4" s="187" t="s">
        <v>5</v>
      </c>
      <c r="B4" s="188"/>
      <c r="C4" s="194"/>
      <c r="D4" s="194"/>
      <c r="E4" s="232"/>
      <c r="F4" s="15"/>
      <c r="H4" t="str">
        <f t="shared" ref="H4:H15" si="0">_xlfn.CONCAT(C4," ",D4)</f>
        <v xml:space="preserve"> </v>
      </c>
    </row>
    <row r="5" spans="1:8" ht="15.6" customHeight="1" x14ac:dyDescent="0.25">
      <c r="A5" s="55" t="s">
        <v>726</v>
      </c>
      <c r="B5" s="188" t="s">
        <v>615</v>
      </c>
      <c r="C5" s="194" t="s">
        <v>603</v>
      </c>
      <c r="D5" s="18" t="s">
        <v>619</v>
      </c>
      <c r="E5" s="232"/>
      <c r="F5" s="15">
        <v>60</v>
      </c>
      <c r="H5" t="str">
        <f t="shared" si="0"/>
        <v>Boots Sundry for an event</v>
      </c>
    </row>
    <row r="6" spans="1:8" ht="15.6" customHeight="1" x14ac:dyDescent="0.25">
      <c r="A6" s="55" t="s">
        <v>726</v>
      </c>
      <c r="B6" s="188" t="s">
        <v>616</v>
      </c>
      <c r="C6" s="194" t="s">
        <v>99</v>
      </c>
      <c r="D6" s="194" t="s">
        <v>471</v>
      </c>
      <c r="E6" s="232"/>
      <c r="F6" s="15">
        <v>60</v>
      </c>
      <c r="H6" t="str">
        <f t="shared" si="0"/>
        <v>Tesco Refreshment for an event</v>
      </c>
    </row>
    <row r="7" spans="1:8" ht="15.6" customHeight="1" x14ac:dyDescent="0.25">
      <c r="A7" s="55" t="s">
        <v>726</v>
      </c>
      <c r="B7" s="189" t="s">
        <v>617</v>
      </c>
      <c r="C7" s="189" t="s">
        <v>99</v>
      </c>
      <c r="D7" s="194" t="s">
        <v>471</v>
      </c>
      <c r="E7" s="232"/>
      <c r="F7" s="190">
        <v>160</v>
      </c>
      <c r="H7" t="str">
        <f t="shared" si="0"/>
        <v>Tesco Refreshment for an event</v>
      </c>
    </row>
    <row r="8" spans="1:8" ht="15.6" customHeight="1" x14ac:dyDescent="0.25">
      <c r="A8" s="30" t="s">
        <v>63</v>
      </c>
      <c r="B8" s="189"/>
      <c r="C8" s="189"/>
      <c r="D8" s="51"/>
      <c r="E8" s="232"/>
      <c r="F8" s="190"/>
      <c r="H8" t="str">
        <f t="shared" si="0"/>
        <v xml:space="preserve"> </v>
      </c>
    </row>
    <row r="9" spans="1:8" ht="15.6" customHeight="1" x14ac:dyDescent="0.25">
      <c r="A9" s="55" t="s">
        <v>726</v>
      </c>
      <c r="B9" s="188" t="s">
        <v>618</v>
      </c>
      <c r="C9" s="194" t="s">
        <v>183</v>
      </c>
      <c r="D9" s="16" t="s">
        <v>578</v>
      </c>
      <c r="E9" s="232"/>
      <c r="F9" s="216">
        <v>40</v>
      </c>
      <c r="H9" t="str">
        <f t="shared" si="0"/>
        <v>Argos Furnishing for temp accomadation</v>
      </c>
    </row>
    <row r="10" spans="1:8" ht="15.6" customHeight="1" x14ac:dyDescent="0.25">
      <c r="A10" s="13"/>
      <c r="B10" s="426" t="s">
        <v>16</v>
      </c>
      <c r="C10" s="427"/>
      <c r="D10" s="18"/>
      <c r="E10" s="232"/>
      <c r="F10" s="15"/>
      <c r="H10" t="str">
        <f t="shared" si="0"/>
        <v xml:space="preserve"> </v>
      </c>
    </row>
    <row r="11" spans="1:8" ht="15.6" customHeight="1" x14ac:dyDescent="0.25">
      <c r="A11" s="23" t="s">
        <v>64</v>
      </c>
      <c r="B11" s="188"/>
      <c r="C11" s="194"/>
      <c r="D11" s="6"/>
      <c r="E11" s="232"/>
      <c r="F11" s="6"/>
      <c r="H11" t="str">
        <f t="shared" si="0"/>
        <v xml:space="preserve"> </v>
      </c>
    </row>
    <row r="12" spans="1:8" ht="15.6" customHeight="1" x14ac:dyDescent="0.25">
      <c r="A12" s="55" t="s">
        <v>724</v>
      </c>
      <c r="B12" s="189" t="s">
        <v>620</v>
      </c>
      <c r="C12" s="189" t="s">
        <v>621</v>
      </c>
      <c r="D12" s="194" t="s">
        <v>622</v>
      </c>
      <c r="E12" s="232"/>
      <c r="F12" s="15">
        <v>237.6</v>
      </c>
      <c r="H12" t="str">
        <f t="shared" si="0"/>
        <v>Fastwork Places Covid-19 supplies</v>
      </c>
    </row>
    <row r="13" spans="1:8" ht="15.6" customHeight="1" x14ac:dyDescent="0.25">
      <c r="A13" s="210" t="s">
        <v>80</v>
      </c>
      <c r="B13" s="209"/>
      <c r="C13" s="18"/>
      <c r="D13" s="189"/>
      <c r="E13" s="232"/>
      <c r="F13" s="190"/>
      <c r="H13" t="str">
        <f t="shared" si="0"/>
        <v xml:space="preserve"> </v>
      </c>
    </row>
    <row r="14" spans="1:8" ht="15.6" customHeight="1" x14ac:dyDescent="0.25">
      <c r="A14" s="55" t="s">
        <v>724</v>
      </c>
      <c r="B14" s="188" t="s">
        <v>616</v>
      </c>
      <c r="C14" s="194" t="s">
        <v>369</v>
      </c>
      <c r="D14" s="51" t="s">
        <v>370</v>
      </c>
      <c r="E14" s="232"/>
      <c r="F14" s="15">
        <v>23.99</v>
      </c>
      <c r="H14" t="str">
        <f t="shared" si="0"/>
        <v>Pluralsight Education video course</v>
      </c>
    </row>
    <row r="15" spans="1:8" ht="15.6" customHeight="1" x14ac:dyDescent="0.25">
      <c r="A15" s="55" t="s">
        <v>724</v>
      </c>
      <c r="B15" s="31" t="s">
        <v>623</v>
      </c>
      <c r="C15" s="194" t="s">
        <v>590</v>
      </c>
      <c r="D15" s="194" t="s">
        <v>565</v>
      </c>
      <c r="E15" s="232"/>
      <c r="F15" s="15">
        <v>143.99</v>
      </c>
      <c r="H15" t="str">
        <f t="shared" si="0"/>
        <v>Zoom Web conferencing</v>
      </c>
    </row>
    <row r="16" spans="1:8" ht="15.6" customHeight="1" x14ac:dyDescent="0.25">
      <c r="A16" s="23"/>
      <c r="B16" s="22" t="s">
        <v>624</v>
      </c>
      <c r="C16" s="18"/>
      <c r="D16" s="18"/>
      <c r="E16" s="232"/>
      <c r="F16" s="15"/>
      <c r="H16" t="str">
        <f t="shared" ref="H16:H26" si="1">_xlfn.CONCAT(C16," ",D16)</f>
        <v xml:space="preserve"> </v>
      </c>
    </row>
    <row r="17" spans="1:8" ht="15.6" customHeight="1" x14ac:dyDescent="0.25">
      <c r="A17" s="23" t="s">
        <v>81</v>
      </c>
      <c r="B17" s="25"/>
      <c r="C17" s="16"/>
      <c r="D17" s="18"/>
      <c r="E17" s="232"/>
      <c r="F17" s="15"/>
      <c r="H17" t="str">
        <f t="shared" si="1"/>
        <v xml:space="preserve"> </v>
      </c>
    </row>
    <row r="18" spans="1:8" ht="15.6" customHeight="1" x14ac:dyDescent="0.25">
      <c r="A18" s="55" t="s">
        <v>727</v>
      </c>
      <c r="B18" s="25" t="s">
        <v>625</v>
      </c>
      <c r="C18" s="189" t="s">
        <v>381</v>
      </c>
      <c r="D18" s="51" t="s">
        <v>382</v>
      </c>
      <c r="E18" s="232"/>
      <c r="F18" s="190">
        <v>33</v>
      </c>
      <c r="H18" t="str">
        <f t="shared" si="1"/>
        <v>Hertford County Council Conference</v>
      </c>
    </row>
    <row r="19" spans="1:8" ht="15.6" customHeight="1" x14ac:dyDescent="0.25">
      <c r="A19" s="30" t="s">
        <v>14</v>
      </c>
      <c r="B19" s="24" t="s">
        <v>69</v>
      </c>
      <c r="C19" s="16"/>
      <c r="D19" s="16"/>
      <c r="E19" s="232"/>
      <c r="F19" s="190"/>
      <c r="H19" t="str">
        <f t="shared" si="1"/>
        <v xml:space="preserve"> </v>
      </c>
    </row>
    <row r="20" spans="1:8" ht="15.6" customHeight="1" x14ac:dyDescent="0.25">
      <c r="A20" s="242" t="s">
        <v>723</v>
      </c>
      <c r="B20" s="25" t="s">
        <v>626</v>
      </c>
      <c r="C20" s="189" t="s">
        <v>72</v>
      </c>
      <c r="D20" s="18" t="s">
        <v>176</v>
      </c>
      <c r="E20" s="232">
        <v>1.67</v>
      </c>
      <c r="F20" s="190">
        <v>9.99</v>
      </c>
      <c r="G20">
        <f t="shared" ref="G20:G26" si="2">F20-E20</f>
        <v>8.32</v>
      </c>
      <c r="H20" t="str">
        <f t="shared" si="1"/>
        <v>Dropbox Marketing</v>
      </c>
    </row>
    <row r="21" spans="1:8" ht="15.6" customHeight="1" x14ac:dyDescent="0.25">
      <c r="A21" s="242" t="s">
        <v>723</v>
      </c>
      <c r="B21" s="25" t="s">
        <v>616</v>
      </c>
      <c r="C21" s="189" t="s">
        <v>590</v>
      </c>
      <c r="D21" s="194" t="s">
        <v>565</v>
      </c>
      <c r="E21" s="232">
        <v>0</v>
      </c>
      <c r="F21" s="190">
        <v>11.99</v>
      </c>
      <c r="G21">
        <f t="shared" si="2"/>
        <v>11.99</v>
      </c>
      <c r="H21" t="str">
        <f t="shared" si="1"/>
        <v>Zoom Web conferencing</v>
      </c>
    </row>
    <row r="22" spans="1:8" ht="15.6" customHeight="1" x14ac:dyDescent="0.25">
      <c r="A22" s="242" t="s">
        <v>723</v>
      </c>
      <c r="B22" s="25" t="s">
        <v>627</v>
      </c>
      <c r="C22" s="189" t="s">
        <v>630</v>
      </c>
      <c r="D22" s="16" t="s">
        <v>634</v>
      </c>
      <c r="E22" s="232">
        <v>9.3800000000000008</v>
      </c>
      <c r="F22" s="190">
        <v>56.28</v>
      </c>
      <c r="G22">
        <f t="shared" si="2"/>
        <v>46.9</v>
      </c>
      <c r="H22" t="str">
        <f t="shared" si="1"/>
        <v>Keim Paints Interior Paint</v>
      </c>
    </row>
    <row r="23" spans="1:8" ht="15.6" customHeight="1" x14ac:dyDescent="0.25">
      <c r="A23" s="242" t="s">
        <v>723</v>
      </c>
      <c r="B23" s="25" t="s">
        <v>627</v>
      </c>
      <c r="C23" s="189" t="s">
        <v>631</v>
      </c>
      <c r="D23" s="16" t="s">
        <v>635</v>
      </c>
      <c r="E23" s="232">
        <v>0</v>
      </c>
      <c r="F23" s="190">
        <v>156.97999999999999</v>
      </c>
      <c r="G23">
        <f t="shared" si="2"/>
        <v>156.97999999999999</v>
      </c>
      <c r="H23" t="str">
        <f t="shared" si="1"/>
        <v>DSG Retail Electrical equiment</v>
      </c>
    </row>
    <row r="24" spans="1:8" ht="15.6" customHeight="1" x14ac:dyDescent="0.25">
      <c r="A24" s="242" t="s">
        <v>723</v>
      </c>
      <c r="B24" s="189" t="s">
        <v>623</v>
      </c>
      <c r="C24" s="189" t="s">
        <v>632</v>
      </c>
      <c r="D24" s="51" t="s">
        <v>636</v>
      </c>
      <c r="E24" s="232">
        <v>0</v>
      </c>
      <c r="F24" s="190">
        <v>23</v>
      </c>
      <c r="G24">
        <f t="shared" si="2"/>
        <v>23</v>
      </c>
      <c r="H24" t="str">
        <f t="shared" si="1"/>
        <v>Disclosure and Barring DBS checking</v>
      </c>
    </row>
    <row r="25" spans="1:8" ht="15.6" customHeight="1" x14ac:dyDescent="0.25">
      <c r="A25" s="242" t="s">
        <v>723</v>
      </c>
      <c r="B25" s="189" t="s">
        <v>628</v>
      </c>
      <c r="C25" s="189" t="s">
        <v>327</v>
      </c>
      <c r="D25" s="16" t="s">
        <v>176</v>
      </c>
      <c r="E25" s="232">
        <v>0</v>
      </c>
      <c r="F25" s="190">
        <v>40.24</v>
      </c>
      <c r="G25">
        <f t="shared" si="2"/>
        <v>40.24</v>
      </c>
      <c r="H25" t="str">
        <f t="shared" si="1"/>
        <v>Mailchimp Marketing</v>
      </c>
    </row>
    <row r="26" spans="1:8" ht="15.6" customHeight="1" x14ac:dyDescent="0.25">
      <c r="A26" s="242" t="s">
        <v>723</v>
      </c>
      <c r="B26" s="189" t="s">
        <v>629</v>
      </c>
      <c r="C26" s="189" t="s">
        <v>633</v>
      </c>
      <c r="D26" s="16" t="s">
        <v>637</v>
      </c>
      <c r="E26" s="232">
        <v>0</v>
      </c>
      <c r="F26" s="190">
        <v>63.68</v>
      </c>
      <c r="G26">
        <f t="shared" si="2"/>
        <v>63.68</v>
      </c>
      <c r="H26" t="str">
        <f t="shared" si="1"/>
        <v>Shopify Ecomerce Software</v>
      </c>
    </row>
    <row r="27" spans="1:8" ht="15.6" customHeight="1" x14ac:dyDescent="0.25">
      <c r="A27" s="6"/>
      <c r="B27" s="35"/>
      <c r="C27" s="35"/>
      <c r="D27" s="21" t="s">
        <v>12</v>
      </c>
      <c r="E27" s="232">
        <f>SUM(E20:E26)</f>
        <v>11.05</v>
      </c>
      <c r="F27" s="212">
        <v>1120.74</v>
      </c>
    </row>
    <row r="28" spans="1:8" ht="15.6" customHeight="1" x14ac:dyDescent="0.25">
      <c r="D28" s="226" t="s">
        <v>717</v>
      </c>
      <c r="F28" s="215">
        <v>1120.74</v>
      </c>
    </row>
    <row r="29" spans="1:8" ht="15.6" customHeight="1" x14ac:dyDescent="0.25">
      <c r="D29" s="228" t="s">
        <v>718</v>
      </c>
      <c r="F29" s="225">
        <f>F27-F28</f>
        <v>0</v>
      </c>
    </row>
  </sheetData>
  <mergeCells count="2">
    <mergeCell ref="A2:F2"/>
    <mergeCell ref="B10:C10"/>
  </mergeCells>
  <pageMargins left="0.7" right="0.7" top="0.75" bottom="0.75" header="0.3" footer="0.3"/>
  <pageSetup paperSize="9" scale="6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D7C9F-B84D-4606-971D-5A0D598ACE57}">
  <sheetPr>
    <pageSetUpPr fitToPage="1"/>
  </sheetPr>
  <dimension ref="A1:H21"/>
  <sheetViews>
    <sheetView view="pageBreakPreview" zoomScale="60" zoomScaleNormal="100" workbookViewId="0">
      <selection activeCell="C15" sqref="C15"/>
    </sheetView>
  </sheetViews>
  <sheetFormatPr defaultRowHeight="15" x14ac:dyDescent="0.25"/>
  <cols>
    <col min="1" max="1" width="12.5703125" bestFit="1" customWidth="1"/>
    <col min="2" max="2" width="22.5703125" bestFit="1" customWidth="1"/>
    <col min="3" max="3" width="19.85546875" bestFit="1" customWidth="1"/>
    <col min="4" max="4" width="23.42578125" bestFit="1" customWidth="1"/>
    <col min="5" max="5" width="12.5703125" style="233" bestFit="1" customWidth="1"/>
    <col min="6" max="6" width="17.5703125" bestFit="1" customWidth="1"/>
    <col min="7" max="7" width="8.42578125" bestFit="1" customWidth="1"/>
    <col min="8" max="8" width="40.7109375" bestFit="1" customWidth="1"/>
  </cols>
  <sheetData>
    <row r="1" spans="1:8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t="s">
        <v>722</v>
      </c>
      <c r="H1" t="s">
        <v>720</v>
      </c>
    </row>
    <row r="2" spans="1:8" x14ac:dyDescent="0.25">
      <c r="A2" s="247"/>
      <c r="B2" s="247"/>
      <c r="C2" s="247"/>
      <c r="D2" s="247"/>
      <c r="E2" s="247"/>
      <c r="F2" s="247"/>
    </row>
    <row r="3" spans="1:8" x14ac:dyDescent="0.25">
      <c r="A3" s="8" t="s">
        <v>5</v>
      </c>
      <c r="B3" s="19" t="s">
        <v>6</v>
      </c>
      <c r="C3" s="7"/>
      <c r="D3" s="7"/>
      <c r="E3" s="232"/>
      <c r="F3" s="7"/>
      <c r="H3" t="str">
        <f>_xlfn.CONCAT(C3," ",D3)</f>
        <v xml:space="preserve"> </v>
      </c>
    </row>
    <row r="4" spans="1:8" x14ac:dyDescent="0.25">
      <c r="A4" s="3" t="s">
        <v>728</v>
      </c>
      <c r="B4" s="188" t="s">
        <v>638</v>
      </c>
      <c r="C4" s="194" t="s">
        <v>639</v>
      </c>
      <c r="D4" s="194" t="s">
        <v>640</v>
      </c>
      <c r="E4" s="232"/>
      <c r="F4" s="15">
        <v>15</v>
      </c>
      <c r="H4" t="str">
        <f t="shared" ref="H4:H16" si="0">_xlfn.CONCAT(C4," ",D4)</f>
        <v>Tourist information information tourism</v>
      </c>
    </row>
    <row r="5" spans="1:8" x14ac:dyDescent="0.25">
      <c r="A5" s="23" t="s">
        <v>63</v>
      </c>
      <c r="B5" s="426" t="s">
        <v>16</v>
      </c>
      <c r="C5" s="427"/>
      <c r="D5" s="6"/>
      <c r="E5" s="232"/>
      <c r="F5" s="6"/>
      <c r="H5" t="str">
        <f t="shared" si="0"/>
        <v xml:space="preserve"> </v>
      </c>
    </row>
    <row r="6" spans="1:8" x14ac:dyDescent="0.25">
      <c r="A6" s="3" t="s">
        <v>724</v>
      </c>
      <c r="B6" s="188" t="s">
        <v>641</v>
      </c>
      <c r="C6" s="194" t="s">
        <v>589</v>
      </c>
      <c r="D6" s="51" t="s">
        <v>370</v>
      </c>
      <c r="E6" s="232"/>
      <c r="F6" s="15">
        <v>22.78</v>
      </c>
      <c r="H6" t="str">
        <f t="shared" si="0"/>
        <v>Pluralsight.com Education video course</v>
      </c>
    </row>
    <row r="7" spans="1:8" x14ac:dyDescent="0.25">
      <c r="A7" s="6" t="s">
        <v>724</v>
      </c>
      <c r="B7" s="189" t="s">
        <v>642</v>
      </c>
      <c r="C7" s="189" t="s">
        <v>643</v>
      </c>
      <c r="D7" s="189" t="s">
        <v>644</v>
      </c>
      <c r="E7" s="232"/>
      <c r="F7" s="190">
        <v>143.99</v>
      </c>
      <c r="H7" t="str">
        <f t="shared" si="0"/>
        <v>Zoom.com Web Conferencing</v>
      </c>
    </row>
    <row r="8" spans="1:8" x14ac:dyDescent="0.25">
      <c r="A8" s="210" t="s">
        <v>64</v>
      </c>
      <c r="B8" s="217" t="s">
        <v>624</v>
      </c>
      <c r="C8" s="189"/>
      <c r="D8" s="189"/>
      <c r="E8" s="232"/>
      <c r="F8" s="190"/>
      <c r="H8" t="str">
        <f t="shared" si="0"/>
        <v xml:space="preserve"> </v>
      </c>
    </row>
    <row r="9" spans="1:8" ht="25.5" x14ac:dyDescent="0.25">
      <c r="A9" s="243" t="s">
        <v>727</v>
      </c>
      <c r="B9" s="188" t="s">
        <v>645</v>
      </c>
      <c r="C9" s="194" t="s">
        <v>646</v>
      </c>
      <c r="D9" s="194" t="s">
        <v>84</v>
      </c>
      <c r="E9" s="232"/>
      <c r="F9" s="15">
        <v>35</v>
      </c>
      <c r="H9" t="str">
        <f t="shared" si="0"/>
        <v>Chartered Institute EN London Training</v>
      </c>
    </row>
    <row r="10" spans="1:8" ht="25.5" x14ac:dyDescent="0.25">
      <c r="A10" s="3" t="s">
        <v>727</v>
      </c>
      <c r="B10" s="188" t="s">
        <v>645</v>
      </c>
      <c r="C10" s="194" t="s">
        <v>646</v>
      </c>
      <c r="D10" s="194" t="s">
        <v>84</v>
      </c>
      <c r="E10" s="232"/>
      <c r="F10" s="15">
        <v>35</v>
      </c>
      <c r="H10" t="str">
        <f t="shared" si="0"/>
        <v>Chartered Institute EN London Training</v>
      </c>
    </row>
    <row r="11" spans="1:8" x14ac:dyDescent="0.25">
      <c r="A11" s="23" t="s">
        <v>80</v>
      </c>
      <c r="B11" s="22" t="s">
        <v>69</v>
      </c>
      <c r="C11" s="18"/>
      <c r="D11" s="18"/>
      <c r="E11" s="232"/>
      <c r="F11" s="15"/>
      <c r="H11" t="str">
        <f t="shared" si="0"/>
        <v xml:space="preserve"> </v>
      </c>
    </row>
    <row r="12" spans="1:8" x14ac:dyDescent="0.25">
      <c r="A12" s="242" t="s">
        <v>723</v>
      </c>
      <c r="B12" s="31" t="s">
        <v>647</v>
      </c>
      <c r="C12" s="194" t="s">
        <v>73</v>
      </c>
      <c r="D12" s="218" t="s">
        <v>179</v>
      </c>
      <c r="E12" s="232">
        <v>0</v>
      </c>
      <c r="F12" s="15">
        <v>1.64</v>
      </c>
      <c r="G12">
        <f t="shared" ref="G12:G16" si="1">F12-E12</f>
        <v>1.64</v>
      </c>
      <c r="H12" t="str">
        <f t="shared" si="0"/>
        <v>Paypal Museum Late Activity</v>
      </c>
    </row>
    <row r="13" spans="1:8" x14ac:dyDescent="0.25">
      <c r="A13" s="242" t="s">
        <v>723</v>
      </c>
      <c r="B13" s="25" t="s">
        <v>648</v>
      </c>
      <c r="C13" s="189" t="s">
        <v>72</v>
      </c>
      <c r="D13" s="18" t="s">
        <v>176</v>
      </c>
      <c r="E13" s="232">
        <v>1.67</v>
      </c>
      <c r="F13" s="190">
        <v>9.99</v>
      </c>
      <c r="G13">
        <f t="shared" si="1"/>
        <v>8.32</v>
      </c>
      <c r="H13" t="str">
        <f t="shared" si="0"/>
        <v>Dropbox Marketing</v>
      </c>
    </row>
    <row r="14" spans="1:8" x14ac:dyDescent="0.25">
      <c r="A14" s="242" t="s">
        <v>723</v>
      </c>
      <c r="B14" s="25" t="s">
        <v>641</v>
      </c>
      <c r="C14" s="189" t="s">
        <v>643</v>
      </c>
      <c r="D14" s="189" t="s">
        <v>644</v>
      </c>
      <c r="E14" s="232">
        <v>0</v>
      </c>
      <c r="F14" s="190">
        <v>11.99</v>
      </c>
      <c r="G14">
        <f t="shared" si="1"/>
        <v>11.99</v>
      </c>
      <c r="H14" t="str">
        <f t="shared" si="0"/>
        <v>Zoom.com Web Conferencing</v>
      </c>
    </row>
    <row r="15" spans="1:8" x14ac:dyDescent="0.25">
      <c r="A15" s="242" t="s">
        <v>723</v>
      </c>
      <c r="B15" s="25" t="s">
        <v>649</v>
      </c>
      <c r="C15" s="189" t="s">
        <v>652</v>
      </c>
      <c r="D15" s="16" t="s">
        <v>544</v>
      </c>
      <c r="E15" s="232">
        <v>0</v>
      </c>
      <c r="F15" s="190">
        <v>38.619999999999997</v>
      </c>
      <c r="G15">
        <f t="shared" si="1"/>
        <v>38.619999999999997</v>
      </c>
      <c r="H15" t="str">
        <f t="shared" si="0"/>
        <v>Mailchimp.com Marketing ad</v>
      </c>
    </row>
    <row r="16" spans="1:8" x14ac:dyDescent="0.25">
      <c r="A16" s="242" t="s">
        <v>723</v>
      </c>
      <c r="B16" s="25" t="s">
        <v>650</v>
      </c>
      <c r="C16" s="189" t="s">
        <v>653</v>
      </c>
      <c r="D16" s="189" t="s">
        <v>656</v>
      </c>
      <c r="E16" s="232">
        <v>12.43</v>
      </c>
      <c r="F16" s="190">
        <v>74.569999999999993</v>
      </c>
      <c r="G16">
        <f t="shared" si="1"/>
        <v>62.139999999999993</v>
      </c>
      <c r="H16" t="str">
        <f t="shared" si="0"/>
        <v>Printed.com Printed material</v>
      </c>
    </row>
    <row r="17" spans="1:8" x14ac:dyDescent="0.25">
      <c r="A17" s="242" t="s">
        <v>723</v>
      </c>
      <c r="B17" s="25" t="s">
        <v>651</v>
      </c>
      <c r="C17" s="189" t="s">
        <v>654</v>
      </c>
      <c r="D17" s="51" t="s">
        <v>655</v>
      </c>
      <c r="E17" s="232">
        <v>0</v>
      </c>
      <c r="F17" s="190">
        <v>37</v>
      </c>
      <c r="G17">
        <f t="shared" ref="G17:G18" si="2">F17-E17</f>
        <v>37</v>
      </c>
      <c r="H17" t="str">
        <f t="shared" ref="H17:H18" si="3">_xlfn.CONCAT(C17," ",D17)</f>
        <v>Dacorum Council Licence application</v>
      </c>
    </row>
    <row r="18" spans="1:8" x14ac:dyDescent="0.25">
      <c r="A18" s="242" t="s">
        <v>723</v>
      </c>
      <c r="B18" s="25" t="s">
        <v>651</v>
      </c>
      <c r="C18" s="189" t="s">
        <v>633</v>
      </c>
      <c r="D18" s="189" t="s">
        <v>637</v>
      </c>
      <c r="E18" s="232">
        <v>0</v>
      </c>
      <c r="F18" s="190">
        <v>77.680000000000007</v>
      </c>
      <c r="G18">
        <f t="shared" si="2"/>
        <v>77.680000000000007</v>
      </c>
      <c r="H18" t="str">
        <f t="shared" si="3"/>
        <v>Shopify Ecomerce Software</v>
      </c>
    </row>
    <row r="19" spans="1:8" x14ac:dyDescent="0.25">
      <c r="A19" s="6"/>
      <c r="B19" s="16"/>
      <c r="C19" s="16"/>
      <c r="D19" s="21" t="s">
        <v>12</v>
      </c>
      <c r="E19" s="232">
        <f>SUM(E12:E18)</f>
        <v>14.1</v>
      </c>
      <c r="F19" s="212">
        <v>503.26</v>
      </c>
    </row>
    <row r="20" spans="1:8" x14ac:dyDescent="0.25">
      <c r="D20" s="229" t="s">
        <v>719</v>
      </c>
      <c r="F20" s="227">
        <v>503.26</v>
      </c>
    </row>
    <row r="21" spans="1:8" x14ac:dyDescent="0.25">
      <c r="F21" s="225">
        <f>F19-F20</f>
        <v>0</v>
      </c>
    </row>
  </sheetData>
  <mergeCells count="1">
    <mergeCell ref="B5:C5"/>
  </mergeCells>
  <pageMargins left="0.7" right="0.7" top="0.75" bottom="0.75" header="0.3" footer="0.3"/>
  <pageSetup paperSize="9" scale="8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888F-8031-4282-B318-2FE6DA5C4C32}">
  <sheetPr>
    <pageSetUpPr fitToPage="1"/>
  </sheetPr>
  <dimension ref="A1:H30"/>
  <sheetViews>
    <sheetView view="pageBreakPreview" zoomScale="60" zoomScaleNormal="100" workbookViewId="0">
      <selection activeCell="C27" sqref="C27"/>
    </sheetView>
  </sheetViews>
  <sheetFormatPr defaultRowHeight="15" x14ac:dyDescent="0.25"/>
  <cols>
    <col min="1" max="1" width="25.28515625" customWidth="1"/>
    <col min="2" max="2" width="19.85546875" customWidth="1"/>
    <col min="3" max="3" width="26.28515625" customWidth="1"/>
    <col min="4" max="4" width="24.7109375" customWidth="1"/>
    <col min="5" max="5" width="26.7109375" style="233" customWidth="1"/>
    <col min="6" max="6" width="21.140625" customWidth="1"/>
    <col min="7" max="7" width="11.7109375" style="233" bestFit="1" customWidth="1"/>
    <col min="8" max="8" width="42.140625" style="233" bestFit="1" customWidth="1"/>
  </cols>
  <sheetData>
    <row r="1" spans="1:8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s="248" t="s">
        <v>722</v>
      </c>
      <c r="H1" s="248" t="s">
        <v>720</v>
      </c>
    </row>
    <row r="2" spans="1:8" x14ac:dyDescent="0.25">
      <c r="A2" s="251"/>
      <c r="B2" s="251"/>
      <c r="C2" s="251"/>
      <c r="D2" s="251"/>
      <c r="E2" s="251"/>
      <c r="F2" s="251"/>
      <c r="G2" s="251"/>
      <c r="H2" s="251"/>
    </row>
    <row r="3" spans="1:8" x14ac:dyDescent="0.25">
      <c r="A3" s="8" t="s">
        <v>5</v>
      </c>
      <c r="B3" s="19" t="s">
        <v>18</v>
      </c>
      <c r="C3" s="7"/>
      <c r="D3" s="7"/>
      <c r="E3" s="232"/>
      <c r="F3" s="7"/>
      <c r="G3" s="250"/>
      <c r="H3" s="250" t="str">
        <f>_xlfn.CONCAT(C3," ",D3)</f>
        <v xml:space="preserve"> </v>
      </c>
    </row>
    <row r="4" spans="1:8" x14ac:dyDescent="0.25">
      <c r="A4" s="55" t="s">
        <v>730</v>
      </c>
      <c r="B4" s="188" t="s">
        <v>657</v>
      </c>
      <c r="C4" s="194" t="s">
        <v>459</v>
      </c>
      <c r="D4" s="194" t="s">
        <v>460</v>
      </c>
      <c r="E4" s="232"/>
      <c r="F4" s="15">
        <v>2900</v>
      </c>
      <c r="G4" s="249">
        <f t="shared" ref="G4:G11" si="0">F4-E4</f>
        <v>2900</v>
      </c>
      <c r="H4" s="249" t="str">
        <f t="shared" ref="H4:H17" si="1">_xlfn.CONCAT(C4," ",D4)</f>
        <v>ico.org.uk Data Protection</v>
      </c>
    </row>
    <row r="5" spans="1:8" x14ac:dyDescent="0.25">
      <c r="A5" s="187" t="s">
        <v>63</v>
      </c>
      <c r="B5" s="209" t="s">
        <v>6</v>
      </c>
      <c r="C5" s="18"/>
      <c r="D5" s="18"/>
      <c r="E5" s="232"/>
      <c r="F5" s="15"/>
      <c r="G5" s="249"/>
      <c r="H5" s="249" t="str">
        <f t="shared" si="1"/>
        <v xml:space="preserve"> </v>
      </c>
    </row>
    <row r="6" spans="1:8" x14ac:dyDescent="0.25">
      <c r="A6" s="3" t="s">
        <v>728</v>
      </c>
      <c r="B6" s="188" t="s">
        <v>658</v>
      </c>
      <c r="C6" s="194" t="s">
        <v>46</v>
      </c>
      <c r="D6" s="41" t="s">
        <v>110</v>
      </c>
      <c r="E6" s="232"/>
      <c r="F6" s="15">
        <v>100</v>
      </c>
      <c r="G6" s="249">
        <f t="shared" si="0"/>
        <v>100</v>
      </c>
      <c r="H6" s="249" t="str">
        <f t="shared" si="1"/>
        <v>Flowerbox Civic wreath for funeral</v>
      </c>
    </row>
    <row r="7" spans="1:8" x14ac:dyDescent="0.25">
      <c r="A7" s="3" t="s">
        <v>728</v>
      </c>
      <c r="B7" s="189" t="s">
        <v>659</v>
      </c>
      <c r="C7" s="189" t="s">
        <v>660</v>
      </c>
      <c r="D7" s="51" t="s">
        <v>341</v>
      </c>
      <c r="E7" s="232">
        <v>15.78</v>
      </c>
      <c r="F7" s="190">
        <v>94.68</v>
      </c>
      <c r="G7" s="249">
        <f t="shared" si="0"/>
        <v>78.900000000000006</v>
      </c>
      <c r="H7" s="249" t="str">
        <f t="shared" si="1"/>
        <v>Royal mail sameday Postage</v>
      </c>
    </row>
    <row r="8" spans="1:8" x14ac:dyDescent="0.25">
      <c r="A8" s="30" t="s">
        <v>64</v>
      </c>
      <c r="B8" s="189"/>
      <c r="C8" s="189"/>
      <c r="D8" s="51"/>
      <c r="E8" s="232"/>
      <c r="F8" s="190"/>
      <c r="G8" s="249"/>
      <c r="H8" s="249" t="str">
        <f t="shared" si="1"/>
        <v xml:space="preserve"> </v>
      </c>
    </row>
    <row r="9" spans="1:8" x14ac:dyDescent="0.25">
      <c r="A9" s="3" t="s">
        <v>728</v>
      </c>
      <c r="B9" s="189" t="s">
        <v>662</v>
      </c>
      <c r="C9" s="189" t="s">
        <v>663</v>
      </c>
      <c r="D9" s="51" t="s">
        <v>664</v>
      </c>
      <c r="E9" s="232"/>
      <c r="F9" s="190">
        <v>15</v>
      </c>
      <c r="G9" s="249">
        <f t="shared" si="0"/>
        <v>15</v>
      </c>
      <c r="H9" s="249" t="str">
        <f t="shared" si="1"/>
        <v>Hertschamber EU countdown to change</v>
      </c>
    </row>
    <row r="10" spans="1:8" x14ac:dyDescent="0.25">
      <c r="A10" s="30" t="s">
        <v>80</v>
      </c>
      <c r="B10" s="189"/>
      <c r="C10" s="189"/>
      <c r="D10" s="51"/>
      <c r="E10" s="232"/>
      <c r="F10" s="190"/>
      <c r="G10" s="249"/>
      <c r="H10" s="249" t="str">
        <f t="shared" si="1"/>
        <v xml:space="preserve"> </v>
      </c>
    </row>
    <row r="11" spans="1:8" x14ac:dyDescent="0.25">
      <c r="A11" s="3" t="s">
        <v>728</v>
      </c>
      <c r="B11" s="189" t="s">
        <v>665</v>
      </c>
      <c r="C11" s="189" t="s">
        <v>667</v>
      </c>
      <c r="D11" s="51" t="s">
        <v>668</v>
      </c>
      <c r="E11" s="232"/>
      <c r="F11" s="190">
        <v>25</v>
      </c>
      <c r="G11" s="249">
        <f t="shared" si="0"/>
        <v>25</v>
      </c>
      <c r="H11" s="249" t="str">
        <f t="shared" si="1"/>
        <v>One4all Complaint compensation</v>
      </c>
    </row>
    <row r="12" spans="1:8" x14ac:dyDescent="0.25">
      <c r="A12" s="3" t="s">
        <v>728</v>
      </c>
      <c r="B12" s="189" t="s">
        <v>666</v>
      </c>
      <c r="C12" s="189" t="s">
        <v>72</v>
      </c>
      <c r="D12" s="51" t="s">
        <v>669</v>
      </c>
      <c r="E12" s="232"/>
      <c r="F12" s="190">
        <v>95.88</v>
      </c>
      <c r="G12" s="249">
        <f t="shared" ref="G12:G17" si="2">F12-E12</f>
        <v>95.88</v>
      </c>
      <c r="H12" s="249" t="str">
        <f t="shared" si="1"/>
        <v>Dropbox 1 yr renewal tourism photos</v>
      </c>
    </row>
    <row r="13" spans="1:8" x14ac:dyDescent="0.25">
      <c r="A13" s="214" t="s">
        <v>81</v>
      </c>
      <c r="B13" s="211" t="s">
        <v>13</v>
      </c>
      <c r="C13" s="14"/>
      <c r="D13" s="10"/>
      <c r="E13" s="232"/>
      <c r="F13" s="15"/>
      <c r="G13" s="249"/>
      <c r="H13" s="249" t="str">
        <f t="shared" si="1"/>
        <v xml:space="preserve"> </v>
      </c>
    </row>
    <row r="14" spans="1:8" x14ac:dyDescent="0.25">
      <c r="A14" s="55" t="s">
        <v>726</v>
      </c>
      <c r="B14" s="189" t="s">
        <v>661</v>
      </c>
      <c r="C14" s="189" t="s">
        <v>603</v>
      </c>
      <c r="D14" s="51" t="s">
        <v>619</v>
      </c>
      <c r="E14" s="232"/>
      <c r="F14" s="190">
        <v>90</v>
      </c>
      <c r="G14" s="249">
        <f t="shared" si="2"/>
        <v>90</v>
      </c>
      <c r="H14" s="249" t="str">
        <f t="shared" si="1"/>
        <v>Boots Sundry for an event</v>
      </c>
    </row>
    <row r="15" spans="1:8" x14ac:dyDescent="0.25">
      <c r="A15" s="23" t="s">
        <v>14</v>
      </c>
      <c r="B15" s="426" t="s">
        <v>16</v>
      </c>
      <c r="C15" s="427"/>
      <c r="D15" s="6"/>
      <c r="E15" s="232"/>
      <c r="F15" s="6"/>
      <c r="G15" s="249"/>
      <c r="H15" s="249" t="str">
        <f t="shared" si="1"/>
        <v xml:space="preserve"> </v>
      </c>
    </row>
    <row r="16" spans="1:8" x14ac:dyDescent="0.25">
      <c r="A16" s="3" t="s">
        <v>724</v>
      </c>
      <c r="B16" s="188" t="s">
        <v>670</v>
      </c>
      <c r="C16" s="194" t="s">
        <v>589</v>
      </c>
      <c r="D16" s="51" t="s">
        <v>370</v>
      </c>
      <c r="E16" s="232"/>
      <c r="F16" s="15">
        <v>22.66</v>
      </c>
      <c r="G16" s="249">
        <f t="shared" si="2"/>
        <v>22.66</v>
      </c>
      <c r="H16" s="249" t="str">
        <f t="shared" si="1"/>
        <v>Pluralsight.com Education video course</v>
      </c>
    </row>
    <row r="17" spans="1:8" x14ac:dyDescent="0.25">
      <c r="A17" s="3" t="s">
        <v>724</v>
      </c>
      <c r="B17" s="189" t="s">
        <v>671</v>
      </c>
      <c r="C17" s="189" t="s">
        <v>643</v>
      </c>
      <c r="D17" s="189" t="s">
        <v>565</v>
      </c>
      <c r="E17" s="232"/>
      <c r="F17" s="190">
        <v>143.99</v>
      </c>
      <c r="G17" s="249">
        <f t="shared" si="2"/>
        <v>143.99</v>
      </c>
      <c r="H17" s="249" t="str">
        <f t="shared" si="1"/>
        <v>Zoom.com Web conferencing</v>
      </c>
    </row>
    <row r="18" spans="1:8" x14ac:dyDescent="0.25">
      <c r="A18" s="23"/>
      <c r="B18" s="24" t="s">
        <v>69</v>
      </c>
      <c r="C18" s="16"/>
      <c r="D18" s="16"/>
      <c r="E18" s="232"/>
      <c r="F18" s="190"/>
      <c r="G18" s="249"/>
      <c r="H18" s="249" t="str">
        <f t="shared" ref="H18:H20" si="3">_xlfn.CONCAT(C18," ",D18)</f>
        <v xml:space="preserve"> </v>
      </c>
    </row>
    <row r="19" spans="1:8" x14ac:dyDescent="0.25">
      <c r="A19" s="30" t="s">
        <v>19</v>
      </c>
      <c r="B19" s="25" t="s">
        <v>672</v>
      </c>
      <c r="C19" s="189" t="s">
        <v>165</v>
      </c>
      <c r="D19" s="189" t="s">
        <v>686</v>
      </c>
      <c r="E19" s="232"/>
      <c r="F19" s="190">
        <v>88.33</v>
      </c>
      <c r="G19" s="249">
        <f t="shared" ref="G19:G28" si="4">F19-E19</f>
        <v>88.33</v>
      </c>
      <c r="H19" s="249" t="str">
        <f t="shared" si="3"/>
        <v>DVLA DVLA enforcement</v>
      </c>
    </row>
    <row r="20" spans="1:8" x14ac:dyDescent="0.25">
      <c r="A20" s="242" t="s">
        <v>723</v>
      </c>
      <c r="B20" s="25" t="s">
        <v>672</v>
      </c>
      <c r="C20" s="189" t="s">
        <v>676</v>
      </c>
      <c r="D20" s="51" t="s">
        <v>685</v>
      </c>
      <c r="E20" s="232">
        <v>0</v>
      </c>
      <c r="F20" s="190">
        <v>267.5</v>
      </c>
      <c r="G20" s="249">
        <f t="shared" si="4"/>
        <v>267.5</v>
      </c>
      <c r="H20" s="249" t="str">
        <f t="shared" si="3"/>
        <v>DVLA vehicle Tax vehicle Tax</v>
      </c>
    </row>
    <row r="21" spans="1:8" x14ac:dyDescent="0.25">
      <c r="A21" s="242" t="s">
        <v>723</v>
      </c>
      <c r="B21" s="189" t="s">
        <v>657</v>
      </c>
      <c r="C21" s="189" t="s">
        <v>72</v>
      </c>
      <c r="D21" s="189" t="s">
        <v>176</v>
      </c>
      <c r="E21" s="232">
        <v>1.67</v>
      </c>
      <c r="F21" s="190">
        <v>9.99</v>
      </c>
      <c r="G21" s="249">
        <f t="shared" si="4"/>
        <v>8.32</v>
      </c>
      <c r="H21" s="249" t="str">
        <f>_xlfn.CONCAT(C21," ",D21)</f>
        <v>Dropbox Marketing</v>
      </c>
    </row>
    <row r="22" spans="1:8" x14ac:dyDescent="0.25">
      <c r="A22" s="242" t="s">
        <v>723</v>
      </c>
      <c r="B22" s="189" t="s">
        <v>670</v>
      </c>
      <c r="C22" s="189" t="s">
        <v>643</v>
      </c>
      <c r="D22" s="189" t="s">
        <v>565</v>
      </c>
      <c r="E22" s="232">
        <v>0</v>
      </c>
      <c r="F22" s="190">
        <v>11.99</v>
      </c>
      <c r="G22" s="249">
        <f t="shared" si="4"/>
        <v>11.99</v>
      </c>
      <c r="H22" s="249" t="str">
        <f t="shared" ref="H22:H28" si="5">_xlfn.CONCAT(C22," ",D22)</f>
        <v>Zoom.com Web conferencing</v>
      </c>
    </row>
    <row r="23" spans="1:8" x14ac:dyDescent="0.25">
      <c r="A23" s="242" t="s">
        <v>723</v>
      </c>
      <c r="B23" s="189" t="s">
        <v>673</v>
      </c>
      <c r="C23" s="189" t="s">
        <v>677</v>
      </c>
      <c r="D23" s="189" t="s">
        <v>683</v>
      </c>
      <c r="E23" s="232">
        <v>4.8</v>
      </c>
      <c r="F23" s="190">
        <v>28.78</v>
      </c>
      <c r="G23" s="249">
        <f t="shared" si="4"/>
        <v>23.98</v>
      </c>
      <c r="H23" s="249" t="str">
        <f t="shared" si="5"/>
        <v>ukpos.com Poster frames</v>
      </c>
    </row>
    <row r="24" spans="1:8" x14ac:dyDescent="0.25">
      <c r="A24" s="242" t="s">
        <v>723</v>
      </c>
      <c r="B24" s="189" t="s">
        <v>659</v>
      </c>
      <c r="C24" s="189" t="s">
        <v>678</v>
      </c>
      <c r="D24" s="189" t="s">
        <v>681</v>
      </c>
      <c r="E24" s="232">
        <v>10</v>
      </c>
      <c r="F24" s="190">
        <v>59.99</v>
      </c>
      <c r="G24" s="249">
        <f t="shared" si="4"/>
        <v>49.99</v>
      </c>
      <c r="H24" s="249" t="str">
        <f t="shared" si="5"/>
        <v>Careco.co.uk Seco rollator</v>
      </c>
    </row>
    <row r="25" spans="1:8" x14ac:dyDescent="0.25">
      <c r="A25" s="242" t="s">
        <v>723</v>
      </c>
      <c r="B25" s="189" t="s">
        <v>659</v>
      </c>
      <c r="C25" s="189" t="s">
        <v>679</v>
      </c>
      <c r="D25" s="189" t="s">
        <v>682</v>
      </c>
      <c r="E25" s="232">
        <v>54</v>
      </c>
      <c r="F25" s="190">
        <v>324</v>
      </c>
      <c r="G25" s="249">
        <f t="shared" si="4"/>
        <v>270</v>
      </c>
      <c r="H25" s="249" t="str">
        <f t="shared" si="5"/>
        <v>Boss Training Ltd Passma course</v>
      </c>
    </row>
    <row r="26" spans="1:8" x14ac:dyDescent="0.25">
      <c r="A26" s="242" t="s">
        <v>723</v>
      </c>
      <c r="B26" s="189" t="s">
        <v>662</v>
      </c>
      <c r="C26" s="189" t="s">
        <v>680</v>
      </c>
      <c r="D26" s="189" t="s">
        <v>684</v>
      </c>
      <c r="E26" s="232"/>
      <c r="F26" s="190">
        <v>214</v>
      </c>
      <c r="G26" s="249">
        <f t="shared" si="4"/>
        <v>214</v>
      </c>
      <c r="H26" s="249" t="str">
        <f t="shared" si="5"/>
        <v>Group for Ed Museum Job ad</v>
      </c>
    </row>
    <row r="27" spans="1:8" x14ac:dyDescent="0.25">
      <c r="A27" s="242" t="s">
        <v>723</v>
      </c>
      <c r="B27" s="189" t="s">
        <v>674</v>
      </c>
      <c r="C27" s="189" t="s">
        <v>652</v>
      </c>
      <c r="D27" s="16"/>
      <c r="E27" s="232"/>
      <c r="F27" s="190">
        <v>39.130000000000003</v>
      </c>
      <c r="G27" s="249">
        <f t="shared" si="4"/>
        <v>39.130000000000003</v>
      </c>
      <c r="H27" s="249" t="str">
        <f t="shared" si="5"/>
        <v xml:space="preserve">Mailchimp.com </v>
      </c>
    </row>
    <row r="28" spans="1:8" x14ac:dyDescent="0.25">
      <c r="A28" s="242" t="s">
        <v>723</v>
      </c>
      <c r="B28" s="189" t="s">
        <v>675</v>
      </c>
      <c r="C28" s="189" t="s">
        <v>633</v>
      </c>
      <c r="D28" s="16"/>
      <c r="E28" s="232"/>
      <c r="F28" s="190">
        <v>80.31</v>
      </c>
      <c r="G28" s="249">
        <f t="shared" si="4"/>
        <v>80.31</v>
      </c>
      <c r="H28" s="249" t="str">
        <f t="shared" si="5"/>
        <v xml:space="preserve">Shopify </v>
      </c>
    </row>
    <row r="29" spans="1:8" x14ac:dyDescent="0.25">
      <c r="A29" s="6"/>
      <c r="B29" s="16"/>
      <c r="C29" s="16"/>
      <c r="D29" s="21" t="s">
        <v>12</v>
      </c>
      <c r="E29" s="232">
        <f>SUM(E2:E28)</f>
        <v>86.25</v>
      </c>
      <c r="F29" s="212">
        <v>4611.2299999999996</v>
      </c>
      <c r="G29" s="233">
        <f>SUM(G2:G28)</f>
        <v>4524.9800000000005</v>
      </c>
    </row>
    <row r="30" spans="1:8" x14ac:dyDescent="0.25">
      <c r="F30" s="215"/>
    </row>
  </sheetData>
  <mergeCells count="1">
    <mergeCell ref="B15:C15"/>
  </mergeCells>
  <pageMargins left="0.7" right="0.7" top="0.75" bottom="0.75" header="0.3" footer="0.3"/>
  <pageSetup paperSize="9" scale="66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8283-D992-46A0-A5AF-B31532562441}">
  <sheetPr>
    <pageSetUpPr fitToPage="1"/>
  </sheetPr>
  <dimension ref="A1:H34"/>
  <sheetViews>
    <sheetView topLeftCell="A12" zoomScaleNormal="100" workbookViewId="0">
      <selection activeCell="C25" sqref="C25:H25"/>
    </sheetView>
  </sheetViews>
  <sheetFormatPr defaultRowHeight="15" x14ac:dyDescent="0.25"/>
  <cols>
    <col min="1" max="1" width="20.7109375" customWidth="1"/>
    <col min="2" max="2" width="22.28515625" customWidth="1"/>
    <col min="3" max="3" width="25.7109375" customWidth="1"/>
    <col min="4" max="4" width="24.42578125" customWidth="1"/>
    <col min="5" max="5" width="22.140625" style="233" customWidth="1"/>
    <col min="6" max="6" width="22.140625" customWidth="1"/>
    <col min="7" max="7" width="13.42578125" style="233" bestFit="1" customWidth="1"/>
    <col min="8" max="8" width="54.28515625" bestFit="1" customWidth="1"/>
  </cols>
  <sheetData>
    <row r="1" spans="1:8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31" t="s">
        <v>39</v>
      </c>
      <c r="F1" s="11" t="s">
        <v>10</v>
      </c>
      <c r="G1" s="11" t="s">
        <v>722</v>
      </c>
      <c r="H1" s="11" t="s">
        <v>720</v>
      </c>
    </row>
    <row r="2" spans="1:8" x14ac:dyDescent="0.25">
      <c r="A2" s="429"/>
      <c r="B2" s="429"/>
      <c r="C2" s="429"/>
      <c r="D2" s="429"/>
      <c r="E2" s="429"/>
      <c r="F2" s="429"/>
      <c r="G2" s="429"/>
      <c r="H2" s="429"/>
    </row>
    <row r="3" spans="1:8" x14ac:dyDescent="0.25">
      <c r="A3" s="8" t="s">
        <v>5</v>
      </c>
      <c r="B3" s="19" t="s">
        <v>6</v>
      </c>
      <c r="C3" s="7"/>
      <c r="D3" s="7"/>
      <c r="E3" s="232"/>
      <c r="F3" s="7"/>
      <c r="G3" s="250"/>
      <c r="H3" s="252" t="str">
        <f>_xlfn.CONCAT(C3," ",D3)</f>
        <v xml:space="preserve"> </v>
      </c>
    </row>
    <row r="4" spans="1:8" x14ac:dyDescent="0.25">
      <c r="A4" s="3" t="s">
        <v>728</v>
      </c>
      <c r="B4" s="188" t="s">
        <v>687</v>
      </c>
      <c r="C4" s="194" t="s">
        <v>688</v>
      </c>
      <c r="D4" s="51" t="s">
        <v>664</v>
      </c>
      <c r="E4" s="232"/>
      <c r="F4" s="15">
        <v>15</v>
      </c>
      <c r="G4" s="249">
        <f t="shared" ref="G4" si="0">F4-E4</f>
        <v>15</v>
      </c>
      <c r="H4" s="35" t="str">
        <f t="shared" ref="H4" si="1">_xlfn.CONCAT(C4," ",D4)</f>
        <v>Hertschamber.com EU countdown to change</v>
      </c>
    </row>
    <row r="5" spans="1:8" x14ac:dyDescent="0.25">
      <c r="A5" s="3" t="s">
        <v>728</v>
      </c>
      <c r="B5" s="188" t="s">
        <v>687</v>
      </c>
      <c r="C5" s="194" t="s">
        <v>688</v>
      </c>
      <c r="D5" s="51" t="s">
        <v>664</v>
      </c>
      <c r="E5" s="232"/>
      <c r="F5" s="15">
        <v>15</v>
      </c>
      <c r="G5" s="249">
        <f t="shared" ref="G5:G32" si="2">F5-E5</f>
        <v>15</v>
      </c>
      <c r="H5" s="35" t="str">
        <f t="shared" ref="H5:H32" si="3">_xlfn.CONCAT(C5," ",D5)</f>
        <v>Hertschamber.com EU countdown to change</v>
      </c>
    </row>
    <row r="6" spans="1:8" x14ac:dyDescent="0.25">
      <c r="A6" s="3" t="s">
        <v>728</v>
      </c>
      <c r="B6" s="188" t="s">
        <v>687</v>
      </c>
      <c r="C6" s="194" t="s">
        <v>688</v>
      </c>
      <c r="D6" s="51" t="s">
        <v>664</v>
      </c>
      <c r="E6" s="232"/>
      <c r="F6" s="15">
        <v>15</v>
      </c>
      <c r="G6" s="249">
        <f t="shared" si="2"/>
        <v>15</v>
      </c>
      <c r="H6" s="35" t="str">
        <f t="shared" si="3"/>
        <v>Hertschamber.com EU countdown to change</v>
      </c>
    </row>
    <row r="7" spans="1:8" x14ac:dyDescent="0.25">
      <c r="A7" s="214" t="s">
        <v>63</v>
      </c>
      <c r="B7" s="211" t="s">
        <v>13</v>
      </c>
      <c r="C7" s="14"/>
      <c r="D7" s="10"/>
      <c r="E7" s="232"/>
      <c r="F7" s="15"/>
      <c r="G7" s="249"/>
      <c r="H7" s="35" t="str">
        <f t="shared" si="3"/>
        <v xml:space="preserve"> </v>
      </c>
    </row>
    <row r="8" spans="1:8" ht="30" x14ac:dyDescent="0.25">
      <c r="A8" s="55" t="s">
        <v>726</v>
      </c>
      <c r="B8" s="189" t="s">
        <v>689</v>
      </c>
      <c r="C8" s="189" t="s">
        <v>690</v>
      </c>
      <c r="D8" s="194" t="s">
        <v>84</v>
      </c>
      <c r="E8" s="232"/>
      <c r="F8" s="190">
        <v>45</v>
      </c>
      <c r="G8" s="249">
        <f t="shared" si="2"/>
        <v>45</v>
      </c>
      <c r="H8" s="35" t="str">
        <f t="shared" si="3"/>
        <v>Chartererd Institute of EN London Training</v>
      </c>
    </row>
    <row r="9" spans="1:8" ht="30" x14ac:dyDescent="0.25">
      <c r="A9" s="55" t="s">
        <v>726</v>
      </c>
      <c r="B9" s="188" t="s">
        <v>689</v>
      </c>
      <c r="C9" s="189" t="s">
        <v>690</v>
      </c>
      <c r="D9" s="194" t="s">
        <v>84</v>
      </c>
      <c r="E9" s="232"/>
      <c r="F9" s="15">
        <v>45</v>
      </c>
      <c r="G9" s="249">
        <f t="shared" si="2"/>
        <v>45</v>
      </c>
      <c r="H9" s="35" t="str">
        <f t="shared" si="3"/>
        <v>Chartererd Institute of EN London Training</v>
      </c>
    </row>
    <row r="10" spans="1:8" x14ac:dyDescent="0.25">
      <c r="A10" s="201" t="s">
        <v>64</v>
      </c>
      <c r="B10" s="209" t="s">
        <v>15</v>
      </c>
      <c r="C10" s="18"/>
      <c r="D10" s="18"/>
      <c r="E10" s="232"/>
      <c r="F10" s="15"/>
      <c r="G10" s="249"/>
      <c r="H10" s="35" t="str">
        <f t="shared" si="3"/>
        <v xml:space="preserve"> </v>
      </c>
    </row>
    <row r="11" spans="1:8" x14ac:dyDescent="0.25">
      <c r="A11" s="55" t="s">
        <v>729</v>
      </c>
      <c r="B11" s="188" t="s">
        <v>691</v>
      </c>
      <c r="C11" s="194" t="s">
        <v>692</v>
      </c>
      <c r="D11" s="194" t="s">
        <v>693</v>
      </c>
      <c r="E11" s="232">
        <v>0</v>
      </c>
      <c r="F11" s="15">
        <v>246</v>
      </c>
      <c r="G11" s="249">
        <f t="shared" si="2"/>
        <v>246</v>
      </c>
      <c r="H11" s="35" t="str">
        <f t="shared" si="3"/>
        <v>Security Metrics Data Analysis</v>
      </c>
    </row>
    <row r="12" spans="1:8" x14ac:dyDescent="0.25">
      <c r="A12" s="55" t="s">
        <v>729</v>
      </c>
      <c r="B12" s="188" t="s">
        <v>691</v>
      </c>
      <c r="C12" s="194" t="s">
        <v>692</v>
      </c>
      <c r="D12" s="194" t="s">
        <v>693</v>
      </c>
      <c r="E12" s="232">
        <v>0</v>
      </c>
      <c r="F12" s="15">
        <v>210</v>
      </c>
      <c r="G12" s="249">
        <f t="shared" si="2"/>
        <v>210</v>
      </c>
      <c r="H12" s="35" t="str">
        <f t="shared" si="3"/>
        <v>Security Metrics Data Analysis</v>
      </c>
    </row>
    <row r="13" spans="1:8" ht="25.5" x14ac:dyDescent="0.25">
      <c r="A13" s="187" t="s">
        <v>80</v>
      </c>
      <c r="B13" s="209" t="s">
        <v>11</v>
      </c>
      <c r="C13" s="18"/>
      <c r="D13" s="18"/>
      <c r="E13" s="232"/>
      <c r="F13" s="15"/>
      <c r="G13" s="249"/>
      <c r="H13" s="35" t="str">
        <f t="shared" si="3"/>
        <v xml:space="preserve"> </v>
      </c>
    </row>
    <row r="14" spans="1:8" x14ac:dyDescent="0.25">
      <c r="A14" s="55" t="s">
        <v>731</v>
      </c>
      <c r="B14" s="188" t="s">
        <v>694</v>
      </c>
      <c r="C14" s="194" t="s">
        <v>695</v>
      </c>
      <c r="D14" s="194" t="s">
        <v>84</v>
      </c>
      <c r="E14" s="232"/>
      <c r="F14" s="15">
        <v>190</v>
      </c>
      <c r="G14" s="249">
        <f t="shared" si="2"/>
        <v>190</v>
      </c>
      <c r="H14" s="35" t="str">
        <f t="shared" si="3"/>
        <v>Security Industry Training</v>
      </c>
    </row>
    <row r="15" spans="1:8" x14ac:dyDescent="0.25">
      <c r="A15" s="23" t="s">
        <v>81</v>
      </c>
      <c r="B15" s="22" t="s">
        <v>435</v>
      </c>
      <c r="C15" s="18"/>
      <c r="D15" s="18"/>
      <c r="E15" s="232"/>
      <c r="F15" s="15"/>
      <c r="G15" s="249"/>
      <c r="H15" s="35" t="str">
        <f t="shared" si="3"/>
        <v xml:space="preserve"> </v>
      </c>
    </row>
    <row r="16" spans="1:8" ht="25.5" x14ac:dyDescent="0.25">
      <c r="A16" s="13" t="s">
        <v>725</v>
      </c>
      <c r="B16" s="31" t="s">
        <v>696</v>
      </c>
      <c r="C16" s="194" t="s">
        <v>698</v>
      </c>
      <c r="D16" s="192" t="s">
        <v>82</v>
      </c>
      <c r="E16" s="232"/>
      <c r="F16" s="15">
        <v>60</v>
      </c>
      <c r="G16" s="249">
        <f t="shared" si="2"/>
        <v>60</v>
      </c>
      <c r="H16" s="35" t="str">
        <f t="shared" si="3"/>
        <v>Labc.uk.com Training Local AuthorityBuildng Control</v>
      </c>
    </row>
    <row r="17" spans="1:8" x14ac:dyDescent="0.25">
      <c r="A17" s="13" t="s">
        <v>725</v>
      </c>
      <c r="B17" s="25" t="s">
        <v>697</v>
      </c>
      <c r="C17" s="189" t="s">
        <v>699</v>
      </c>
      <c r="D17" s="51" t="s">
        <v>84</v>
      </c>
      <c r="E17" s="232"/>
      <c r="F17" s="190">
        <v>55</v>
      </c>
      <c r="G17" s="249">
        <f t="shared" si="2"/>
        <v>55</v>
      </c>
      <c r="H17" s="35" t="str">
        <f t="shared" si="3"/>
        <v>Bre Group Training</v>
      </c>
    </row>
    <row r="18" spans="1:8" x14ac:dyDescent="0.25">
      <c r="A18" s="23" t="s">
        <v>14</v>
      </c>
      <c r="B18" s="24" t="s">
        <v>16</v>
      </c>
      <c r="C18" s="16"/>
      <c r="D18" s="16"/>
      <c r="E18" s="232"/>
      <c r="F18" s="190"/>
      <c r="G18" s="249"/>
      <c r="H18" s="35" t="str">
        <f t="shared" si="3"/>
        <v xml:space="preserve"> </v>
      </c>
    </row>
    <row r="19" spans="1:8" x14ac:dyDescent="0.25">
      <c r="A19" s="3" t="s">
        <v>724</v>
      </c>
      <c r="B19" s="25" t="s">
        <v>700</v>
      </c>
      <c r="C19" s="189" t="s">
        <v>589</v>
      </c>
      <c r="D19" s="51" t="s">
        <v>370</v>
      </c>
      <c r="E19" s="232"/>
      <c r="F19" s="190">
        <v>23.2</v>
      </c>
      <c r="G19" s="249">
        <f t="shared" si="2"/>
        <v>23.2</v>
      </c>
      <c r="H19" s="35" t="str">
        <f t="shared" si="3"/>
        <v>Pluralsight.com Education video course</v>
      </c>
    </row>
    <row r="20" spans="1:8" x14ac:dyDescent="0.25">
      <c r="A20" s="3" t="s">
        <v>724</v>
      </c>
      <c r="B20" s="25" t="s">
        <v>701</v>
      </c>
      <c r="C20" s="189" t="s">
        <v>590</v>
      </c>
      <c r="D20" s="189" t="s">
        <v>644</v>
      </c>
      <c r="E20" s="232"/>
      <c r="F20" s="190">
        <v>143.99</v>
      </c>
      <c r="G20" s="249">
        <f t="shared" si="2"/>
        <v>143.99</v>
      </c>
      <c r="H20" s="35" t="str">
        <f t="shared" si="3"/>
        <v>Zoom Web Conferencing</v>
      </c>
    </row>
    <row r="21" spans="1:8" x14ac:dyDescent="0.25">
      <c r="A21" s="30" t="s">
        <v>19</v>
      </c>
      <c r="B21" s="24" t="s">
        <v>69</v>
      </c>
      <c r="C21" s="16"/>
      <c r="D21" s="51"/>
      <c r="E21" s="232"/>
      <c r="F21" s="190"/>
      <c r="G21" s="249"/>
      <c r="H21" s="35" t="str">
        <f t="shared" si="3"/>
        <v xml:space="preserve"> </v>
      </c>
    </row>
    <row r="22" spans="1:8" x14ac:dyDescent="0.25">
      <c r="A22" s="242" t="s">
        <v>723</v>
      </c>
      <c r="B22" s="25" t="s">
        <v>702</v>
      </c>
      <c r="C22" s="189" t="s">
        <v>72</v>
      </c>
      <c r="D22" s="16"/>
      <c r="E22" s="232">
        <v>1.67</v>
      </c>
      <c r="F22" s="190">
        <v>9.99</v>
      </c>
      <c r="G22" s="249">
        <f t="shared" si="2"/>
        <v>8.32</v>
      </c>
      <c r="H22" s="35" t="str">
        <f t="shared" si="3"/>
        <v xml:space="preserve">Dropbox </v>
      </c>
    </row>
    <row r="23" spans="1:8" x14ac:dyDescent="0.25">
      <c r="A23" s="242" t="s">
        <v>723</v>
      </c>
      <c r="B23" s="25" t="s">
        <v>700</v>
      </c>
      <c r="C23" s="189" t="s">
        <v>590</v>
      </c>
      <c r="D23" s="189" t="s">
        <v>644</v>
      </c>
      <c r="E23" s="232"/>
      <c r="F23" s="190">
        <v>11.99</v>
      </c>
      <c r="G23" s="249">
        <f t="shared" si="2"/>
        <v>11.99</v>
      </c>
      <c r="H23" s="35" t="str">
        <f t="shared" si="3"/>
        <v>Zoom Web Conferencing</v>
      </c>
    </row>
    <row r="24" spans="1:8" x14ac:dyDescent="0.25">
      <c r="A24" s="242" t="s">
        <v>723</v>
      </c>
      <c r="B24" s="25" t="s">
        <v>703</v>
      </c>
      <c r="C24" s="189" t="s">
        <v>325</v>
      </c>
      <c r="D24" s="51" t="s">
        <v>712</v>
      </c>
      <c r="E24" s="232">
        <v>53.33</v>
      </c>
      <c r="F24" s="190">
        <v>320</v>
      </c>
      <c r="G24" s="249">
        <f t="shared" si="2"/>
        <v>266.67</v>
      </c>
      <c r="H24" s="35" t="str">
        <f t="shared" si="3"/>
        <v>Survey Monkey Survey</v>
      </c>
    </row>
    <row r="25" spans="1:8" x14ac:dyDescent="0.25">
      <c r="A25" s="242" t="s">
        <v>723</v>
      </c>
      <c r="B25" s="189" t="s">
        <v>704</v>
      </c>
      <c r="C25" s="189" t="s">
        <v>327</v>
      </c>
      <c r="D25" s="16" t="s">
        <v>176</v>
      </c>
      <c r="E25" s="232"/>
      <c r="F25" s="190">
        <v>39.159999999999997</v>
      </c>
      <c r="G25" s="249">
        <f t="shared" si="2"/>
        <v>39.159999999999997</v>
      </c>
      <c r="H25" s="35" t="str">
        <f t="shared" si="3"/>
        <v>Mailchimp Marketing</v>
      </c>
    </row>
    <row r="26" spans="1:8" x14ac:dyDescent="0.25">
      <c r="A26" s="242" t="s">
        <v>723</v>
      </c>
      <c r="B26" s="189" t="s">
        <v>705</v>
      </c>
      <c r="C26" s="189" t="s">
        <v>633</v>
      </c>
      <c r="D26" s="16" t="s">
        <v>637</v>
      </c>
      <c r="E26" s="232"/>
      <c r="F26" s="190">
        <v>470.4</v>
      </c>
      <c r="G26" s="249">
        <f t="shared" si="2"/>
        <v>470.4</v>
      </c>
      <c r="H26" s="35" t="str">
        <f t="shared" si="3"/>
        <v>Shopify Ecomerce Software</v>
      </c>
    </row>
    <row r="27" spans="1:8" x14ac:dyDescent="0.25">
      <c r="A27" s="242" t="s">
        <v>723</v>
      </c>
      <c r="B27" s="189" t="s">
        <v>696</v>
      </c>
      <c r="C27" s="189" t="s">
        <v>505</v>
      </c>
      <c r="D27" s="16" t="s">
        <v>711</v>
      </c>
      <c r="E27" s="232"/>
      <c r="F27" s="190">
        <v>15</v>
      </c>
      <c r="G27" s="249">
        <f t="shared" si="2"/>
        <v>15</v>
      </c>
      <c r="H27" s="35" t="str">
        <f t="shared" si="3"/>
        <v>Shoesmiths Keys</v>
      </c>
    </row>
    <row r="28" spans="1:8" x14ac:dyDescent="0.25">
      <c r="A28" s="242" t="s">
        <v>723</v>
      </c>
      <c r="B28" s="189" t="s">
        <v>706</v>
      </c>
      <c r="C28" s="189" t="s">
        <v>505</v>
      </c>
      <c r="D28" s="16" t="s">
        <v>711</v>
      </c>
      <c r="E28" s="232"/>
      <c r="F28" s="190">
        <v>30</v>
      </c>
      <c r="G28" s="249">
        <f t="shared" si="2"/>
        <v>30</v>
      </c>
      <c r="H28" s="35" t="str">
        <f t="shared" si="3"/>
        <v>Shoesmiths Keys</v>
      </c>
    </row>
    <row r="29" spans="1:8" x14ac:dyDescent="0.25">
      <c r="A29" s="242" t="s">
        <v>723</v>
      </c>
      <c r="B29" s="189" t="s">
        <v>707</v>
      </c>
      <c r="C29" s="189" t="s">
        <v>708</v>
      </c>
      <c r="D29" s="16" t="s">
        <v>637</v>
      </c>
      <c r="E29" s="232"/>
      <c r="F29" s="190">
        <v>78.260000000000005</v>
      </c>
      <c r="G29" s="249">
        <f t="shared" si="2"/>
        <v>78.260000000000005</v>
      </c>
      <c r="H29" s="35" t="str">
        <f t="shared" si="3"/>
        <v>Shopfiy Ecomerce Software</v>
      </c>
    </row>
    <row r="30" spans="1:8" x14ac:dyDescent="0.25">
      <c r="A30" s="242" t="s">
        <v>723</v>
      </c>
      <c r="B30" s="189" t="s">
        <v>697</v>
      </c>
      <c r="C30" s="189" t="s">
        <v>99</v>
      </c>
      <c r="D30" s="16" t="s">
        <v>709</v>
      </c>
      <c r="E30" s="232"/>
      <c r="F30" s="190">
        <v>7</v>
      </c>
      <c r="G30" s="249">
        <f t="shared" si="2"/>
        <v>7</v>
      </c>
      <c r="H30" s="35" t="str">
        <f t="shared" si="3"/>
        <v>Tesco Sundry for event</v>
      </c>
    </row>
    <row r="31" spans="1:8" x14ac:dyDescent="0.25">
      <c r="A31" s="242" t="s">
        <v>723</v>
      </c>
      <c r="B31" s="189" t="s">
        <v>697</v>
      </c>
      <c r="C31" s="189" t="s">
        <v>43</v>
      </c>
      <c r="D31" s="16" t="s">
        <v>710</v>
      </c>
      <c r="E31" s="232">
        <v>0.75</v>
      </c>
      <c r="F31" s="190">
        <v>4.5</v>
      </c>
      <c r="G31" s="249">
        <f t="shared" si="2"/>
        <v>3.75</v>
      </c>
      <c r="H31" s="35" t="str">
        <f t="shared" si="3"/>
        <v>The Works Crafts</v>
      </c>
    </row>
    <row r="32" spans="1:8" x14ac:dyDescent="0.25">
      <c r="A32" s="242" t="s">
        <v>723</v>
      </c>
      <c r="B32" s="189" t="s">
        <v>713</v>
      </c>
      <c r="C32" s="189" t="s">
        <v>633</v>
      </c>
      <c r="D32" s="16" t="s">
        <v>714</v>
      </c>
      <c r="E32" s="232">
        <v>19.600000000000001</v>
      </c>
      <c r="F32" s="190">
        <v>117.6</v>
      </c>
      <c r="G32" s="249">
        <f t="shared" si="2"/>
        <v>98</v>
      </c>
      <c r="H32" s="35" t="str">
        <f t="shared" si="3"/>
        <v>Shopify Hardware</v>
      </c>
    </row>
    <row r="33" spans="1:8" x14ac:dyDescent="0.25">
      <c r="A33" s="6"/>
      <c r="B33" s="16"/>
      <c r="C33" s="16"/>
      <c r="D33" s="21" t="s">
        <v>12</v>
      </c>
      <c r="E33" s="248">
        <f t="shared" ref="E33:F33" si="4">SUM(E4:E32)</f>
        <v>75.349999999999994</v>
      </c>
      <c r="F33" s="248">
        <f t="shared" si="4"/>
        <v>2167.0899999999997</v>
      </c>
      <c r="G33" s="248">
        <f>SUM(G4:G32)</f>
        <v>2091.7399999999998</v>
      </c>
      <c r="H33" s="35"/>
    </row>
    <row r="34" spans="1:8" x14ac:dyDescent="0.25">
      <c r="F34" s="215"/>
    </row>
  </sheetData>
  <mergeCells count="1">
    <mergeCell ref="A2:H2"/>
  </mergeCells>
  <pageMargins left="0.7" right="0.7" top="0.75" bottom="0.75" header="0.3" footer="0.3"/>
  <pageSetup paperSize="9" scale="63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2CF5-0505-4A79-845A-D9323360389F}">
  <sheetPr>
    <tabColor rgb="FF00B050"/>
    <pageSetUpPr fitToPage="1"/>
  </sheetPr>
  <dimension ref="A1:M33"/>
  <sheetViews>
    <sheetView zoomScaleNormal="100" workbookViewId="0">
      <selection activeCell="C26" sqref="C26"/>
    </sheetView>
  </sheetViews>
  <sheetFormatPr defaultRowHeight="15" x14ac:dyDescent="0.25"/>
  <cols>
    <col min="1" max="1" width="9.28515625" bestFit="1" customWidth="1"/>
    <col min="2" max="2" width="24.7109375" bestFit="1" customWidth="1"/>
    <col min="3" max="3" width="18.85546875" bestFit="1" customWidth="1"/>
    <col min="4" max="4" width="21.7109375" customWidth="1"/>
    <col min="5" max="5" width="22.42578125" bestFit="1" customWidth="1"/>
    <col min="6" max="6" width="9.7109375" style="261" bestFit="1" customWidth="1"/>
    <col min="7" max="7" width="32" bestFit="1" customWidth="1"/>
    <col min="10" max="10" width="12.140625" bestFit="1" customWidth="1"/>
    <col min="11" max="11" width="2.42578125" bestFit="1" customWidth="1"/>
    <col min="12" max="12" width="50.28515625" bestFit="1" customWidth="1"/>
    <col min="13" max="13" width="2.28515625" bestFit="1" customWidth="1"/>
  </cols>
  <sheetData>
    <row r="1" spans="1:13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11" t="s">
        <v>10</v>
      </c>
      <c r="F1" s="255" t="s">
        <v>39</v>
      </c>
      <c r="G1" s="11" t="s">
        <v>720</v>
      </c>
    </row>
    <row r="2" spans="1:13" x14ac:dyDescent="0.25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</row>
    <row r="3" spans="1:13" x14ac:dyDescent="0.25">
      <c r="A3" s="8" t="s">
        <v>5</v>
      </c>
      <c r="B3" s="19" t="s">
        <v>18</v>
      </c>
      <c r="C3" s="7"/>
      <c r="D3" s="7"/>
      <c r="E3" s="271"/>
      <c r="G3" s="7"/>
    </row>
    <row r="4" spans="1:13" x14ac:dyDescent="0.25">
      <c r="A4" s="3"/>
      <c r="B4" s="188" t="s">
        <v>739</v>
      </c>
      <c r="C4" s="194" t="s">
        <v>737</v>
      </c>
      <c r="D4" s="194" t="s">
        <v>738</v>
      </c>
      <c r="E4" s="256">
        <v>1640</v>
      </c>
      <c r="F4" s="260">
        <v>0</v>
      </c>
      <c r="G4" s="15" t="str">
        <f>_xlfn.CONCAT(C4,$K$4,D4)</f>
        <v>Law Society Org - Solicitor advice</v>
      </c>
      <c r="K4" t="s">
        <v>716</v>
      </c>
    </row>
    <row r="5" spans="1:13" x14ac:dyDescent="0.25">
      <c r="A5" s="187" t="s">
        <v>63</v>
      </c>
      <c r="B5" s="209" t="s">
        <v>6</v>
      </c>
      <c r="C5" s="18"/>
      <c r="D5" s="18"/>
      <c r="E5" s="271"/>
      <c r="F5" s="260"/>
      <c r="G5" s="15" t="str">
        <f t="shared" ref="G5:G32" si="0">_xlfn.CONCAT(C5,$K$4,D5)</f>
        <v xml:space="preserve"> - </v>
      </c>
    </row>
    <row r="6" spans="1:13" ht="26.25" thickBot="1" x14ac:dyDescent="0.3">
      <c r="A6" s="3"/>
      <c r="B6" s="188" t="s">
        <v>744</v>
      </c>
      <c r="C6" s="194" t="s">
        <v>740</v>
      </c>
      <c r="D6" s="194" t="s">
        <v>742</v>
      </c>
      <c r="E6" s="256">
        <v>108</v>
      </c>
      <c r="F6" s="260">
        <v>0</v>
      </c>
      <c r="G6" s="15" t="str">
        <f t="shared" si="0"/>
        <v>EB Online Training - Business Training</v>
      </c>
    </row>
    <row r="7" spans="1:13" ht="30.75" thickBot="1" x14ac:dyDescent="0.3">
      <c r="A7" s="6"/>
      <c r="B7" s="189" t="s">
        <v>745</v>
      </c>
      <c r="C7" s="189" t="s">
        <v>741</v>
      </c>
      <c r="D7" s="51" t="s">
        <v>542</v>
      </c>
      <c r="E7" s="256">
        <v>8.9499999999999993</v>
      </c>
      <c r="F7" s="260">
        <v>0</v>
      </c>
      <c r="G7" s="15" t="str">
        <f t="shared" si="0"/>
        <v>Amazon Marketplace - Event</v>
      </c>
      <c r="J7" s="321" t="s">
        <v>889</v>
      </c>
      <c r="K7" s="322" t="s">
        <v>890</v>
      </c>
      <c r="L7" s="322" t="s">
        <v>891</v>
      </c>
      <c r="M7" s="322" t="s">
        <v>892</v>
      </c>
    </row>
    <row r="8" spans="1:13" ht="30.75" thickBot="1" x14ac:dyDescent="0.3">
      <c r="A8" s="30"/>
      <c r="B8" s="189" t="s">
        <v>745</v>
      </c>
      <c r="C8" s="189" t="s">
        <v>741</v>
      </c>
      <c r="D8" s="51" t="s">
        <v>542</v>
      </c>
      <c r="E8" s="256">
        <v>5.84</v>
      </c>
      <c r="F8" s="260">
        <v>0</v>
      </c>
      <c r="G8" s="15" t="str">
        <f t="shared" si="0"/>
        <v>Amazon Marketplace - Event</v>
      </c>
      <c r="J8" s="323" t="s">
        <v>893</v>
      </c>
      <c r="K8" s="324" t="s">
        <v>890</v>
      </c>
      <c r="L8" s="324" t="s">
        <v>894</v>
      </c>
      <c r="M8" s="324" t="s">
        <v>892</v>
      </c>
    </row>
    <row r="9" spans="1:13" ht="15.75" thickBot="1" x14ac:dyDescent="0.3">
      <c r="A9" s="210" t="s">
        <v>80</v>
      </c>
      <c r="B9" s="26"/>
      <c r="C9" s="9"/>
      <c r="D9" s="6"/>
      <c r="E9" s="271"/>
      <c r="F9" s="260"/>
      <c r="G9" s="15" t="str">
        <f t="shared" si="0"/>
        <v xml:space="preserve"> - </v>
      </c>
      <c r="J9" s="323" t="s">
        <v>731</v>
      </c>
      <c r="K9" s="324" t="s">
        <v>890</v>
      </c>
      <c r="L9" s="324" t="s">
        <v>895</v>
      </c>
      <c r="M9" s="324" t="s">
        <v>892</v>
      </c>
    </row>
    <row r="10" spans="1:13" ht="15.75" thickBot="1" x14ac:dyDescent="0.3">
      <c r="A10" s="12"/>
      <c r="B10" s="191" t="s">
        <v>743</v>
      </c>
      <c r="C10" s="192" t="s">
        <v>153</v>
      </c>
      <c r="D10" s="193" t="s">
        <v>746</v>
      </c>
      <c r="E10" s="256">
        <v>83.82</v>
      </c>
      <c r="F10" s="260">
        <v>0</v>
      </c>
      <c r="G10" s="15" t="str">
        <f>_xlfn.CONCAT(C10,$K$4,D10)</f>
        <v>Facebook - Facebook Ads</v>
      </c>
      <c r="J10" s="323" t="s">
        <v>727</v>
      </c>
      <c r="K10" s="324" t="s">
        <v>890</v>
      </c>
      <c r="L10" s="324" t="s">
        <v>896</v>
      </c>
      <c r="M10" s="324" t="s">
        <v>892</v>
      </c>
    </row>
    <row r="11" spans="1:13" ht="15.75" thickBot="1" x14ac:dyDescent="0.3">
      <c r="A11" s="210" t="s">
        <v>81</v>
      </c>
      <c r="B11" s="426" t="s">
        <v>13</v>
      </c>
      <c r="C11" s="427"/>
      <c r="D11" s="6"/>
      <c r="E11" s="271"/>
      <c r="F11" s="260"/>
      <c r="G11" s="15" t="str">
        <f t="shared" si="0"/>
        <v xml:space="preserve"> - </v>
      </c>
      <c r="J11" s="323" t="s">
        <v>730</v>
      </c>
      <c r="K11" s="324" t="s">
        <v>890</v>
      </c>
      <c r="L11" s="324" t="s">
        <v>897</v>
      </c>
      <c r="M11" s="324" t="s">
        <v>892</v>
      </c>
    </row>
    <row r="12" spans="1:13" ht="15.75" thickBot="1" x14ac:dyDescent="0.3">
      <c r="A12" s="13"/>
      <c r="B12" s="188" t="s">
        <v>747</v>
      </c>
      <c r="C12" s="194" t="s">
        <v>748</v>
      </c>
      <c r="D12" s="194" t="s">
        <v>749</v>
      </c>
      <c r="E12" s="256">
        <v>165.6</v>
      </c>
      <c r="F12" s="260">
        <v>27.6</v>
      </c>
      <c r="G12" s="15" t="str">
        <f t="shared" si="0"/>
        <v>Thomas Reuters Ltd - JCT Contract</v>
      </c>
      <c r="J12" s="323" t="s">
        <v>726</v>
      </c>
      <c r="K12" s="324" t="s">
        <v>890</v>
      </c>
      <c r="L12" s="324" t="s">
        <v>898</v>
      </c>
      <c r="M12" s="324" t="s">
        <v>892</v>
      </c>
    </row>
    <row r="13" spans="1:13" ht="15.75" thickBot="1" x14ac:dyDescent="0.3">
      <c r="A13" s="201" t="s">
        <v>14</v>
      </c>
      <c r="B13" s="209" t="s">
        <v>16</v>
      </c>
      <c r="C13" s="18"/>
      <c r="D13" s="18"/>
      <c r="E13" s="271"/>
      <c r="F13" s="260"/>
      <c r="G13" s="15" t="str">
        <f t="shared" si="0"/>
        <v xml:space="preserve"> - </v>
      </c>
      <c r="J13" s="323" t="s">
        <v>724</v>
      </c>
      <c r="K13" s="324" t="s">
        <v>890</v>
      </c>
      <c r="L13" s="324" t="s">
        <v>899</v>
      </c>
      <c r="M13" s="324" t="s">
        <v>892</v>
      </c>
    </row>
    <row r="14" spans="1:13" ht="15.75" thickBot="1" x14ac:dyDescent="0.3">
      <c r="A14" s="13"/>
      <c r="B14" s="188" t="s">
        <v>750</v>
      </c>
      <c r="C14" s="194" t="s">
        <v>369</v>
      </c>
      <c r="D14" s="194" t="s">
        <v>793</v>
      </c>
      <c r="E14" s="256">
        <v>22.8</v>
      </c>
      <c r="F14" s="260">
        <v>0</v>
      </c>
      <c r="G14" s="15" t="str">
        <f t="shared" si="0"/>
        <v>Pluralsight - Video Training</v>
      </c>
      <c r="J14" s="323" t="s">
        <v>900</v>
      </c>
      <c r="K14" s="324" t="s">
        <v>890</v>
      </c>
      <c r="L14" s="324" t="s">
        <v>901</v>
      </c>
      <c r="M14" s="324" t="s">
        <v>902</v>
      </c>
    </row>
    <row r="15" spans="1:13" ht="15.75" thickBot="1" x14ac:dyDescent="0.3">
      <c r="A15" s="13"/>
      <c r="B15" s="188" t="s">
        <v>752</v>
      </c>
      <c r="C15" s="194" t="s">
        <v>590</v>
      </c>
      <c r="D15" s="194" t="s">
        <v>644</v>
      </c>
      <c r="E15" s="256">
        <v>143.99</v>
      </c>
      <c r="F15" s="260">
        <v>0</v>
      </c>
      <c r="G15" s="15" t="str">
        <f t="shared" si="0"/>
        <v>Zoom - Web Conferencing</v>
      </c>
      <c r="J15" s="323" t="s">
        <v>729</v>
      </c>
      <c r="K15" s="324" t="s">
        <v>890</v>
      </c>
      <c r="L15" s="324" t="s">
        <v>903</v>
      </c>
      <c r="M15" s="324" t="s">
        <v>902</v>
      </c>
    </row>
    <row r="16" spans="1:13" ht="15.75" thickBot="1" x14ac:dyDescent="0.3">
      <c r="A16" s="3"/>
      <c r="B16" s="188" t="s">
        <v>751</v>
      </c>
      <c r="C16" s="194" t="s">
        <v>753</v>
      </c>
      <c r="D16" s="194" t="s">
        <v>754</v>
      </c>
      <c r="E16" s="256">
        <v>25</v>
      </c>
      <c r="F16" s="260">
        <v>0</v>
      </c>
      <c r="G16" s="15" t="str">
        <f t="shared" si="0"/>
        <v>ST Albans Council - Subscription</v>
      </c>
      <c r="J16" s="323" t="s">
        <v>728</v>
      </c>
      <c r="K16" s="325"/>
      <c r="L16" s="324" t="s">
        <v>904</v>
      </c>
      <c r="M16" s="324"/>
    </row>
    <row r="17" spans="1:13" ht="15.75" thickBot="1" x14ac:dyDescent="0.3">
      <c r="A17" s="6"/>
      <c r="B17" s="189" t="s">
        <v>751</v>
      </c>
      <c r="C17" s="194" t="s">
        <v>753</v>
      </c>
      <c r="D17" s="194" t="s">
        <v>754</v>
      </c>
      <c r="E17" s="256">
        <v>25</v>
      </c>
      <c r="F17" s="260">
        <v>0</v>
      </c>
      <c r="G17" s="15" t="str">
        <f t="shared" si="0"/>
        <v>ST Albans Council - Subscription</v>
      </c>
      <c r="J17" s="323" t="s">
        <v>723</v>
      </c>
      <c r="K17" s="325"/>
      <c r="L17" s="324" t="s">
        <v>905</v>
      </c>
      <c r="M17" s="324"/>
    </row>
    <row r="18" spans="1:13" x14ac:dyDescent="0.25">
      <c r="A18" s="5"/>
      <c r="B18" s="32" t="s">
        <v>751</v>
      </c>
      <c r="C18" s="194" t="s">
        <v>753</v>
      </c>
      <c r="D18" s="194" t="s">
        <v>754</v>
      </c>
      <c r="E18" s="256">
        <v>25</v>
      </c>
      <c r="F18" s="260">
        <v>0</v>
      </c>
      <c r="G18" s="15" t="str">
        <f t="shared" si="0"/>
        <v>ST Albans Council - Subscription</v>
      </c>
    </row>
    <row r="19" spans="1:13" x14ac:dyDescent="0.25">
      <c r="A19" s="187" t="s">
        <v>19</v>
      </c>
      <c r="B19" s="209" t="s">
        <v>624</v>
      </c>
      <c r="C19" s="18"/>
      <c r="D19" s="18"/>
      <c r="E19" s="256"/>
      <c r="F19" s="260"/>
      <c r="G19" s="15" t="str">
        <f t="shared" si="0"/>
        <v xml:space="preserve"> - </v>
      </c>
    </row>
    <row r="20" spans="1:13" x14ac:dyDescent="0.25">
      <c r="A20" s="3"/>
      <c r="B20" s="188" t="s">
        <v>750</v>
      </c>
      <c r="C20" s="194" t="s">
        <v>755</v>
      </c>
      <c r="D20" s="194" t="s">
        <v>756</v>
      </c>
      <c r="E20" s="256">
        <v>22</v>
      </c>
      <c r="F20" s="260">
        <v>0</v>
      </c>
      <c r="G20" s="15" t="str">
        <f t="shared" si="0"/>
        <v>Herts Council - Death Certificate</v>
      </c>
    </row>
    <row r="21" spans="1:13" x14ac:dyDescent="0.25">
      <c r="A21" s="23"/>
      <c r="B21" s="31" t="s">
        <v>750</v>
      </c>
      <c r="C21" s="194" t="s">
        <v>755</v>
      </c>
      <c r="D21" s="194" t="s">
        <v>756</v>
      </c>
      <c r="E21" s="256">
        <v>22</v>
      </c>
      <c r="F21" s="260">
        <v>0</v>
      </c>
      <c r="G21" s="15" t="str">
        <f t="shared" si="0"/>
        <v>Herts Council - Death Certificate</v>
      </c>
    </row>
    <row r="22" spans="1:13" ht="25.5" x14ac:dyDescent="0.25">
      <c r="A22" s="23" t="s">
        <v>20</v>
      </c>
      <c r="B22" s="22" t="s">
        <v>11</v>
      </c>
      <c r="C22" s="18"/>
      <c r="D22" s="18"/>
      <c r="E22" s="256"/>
      <c r="F22" s="260"/>
      <c r="G22" s="15" t="str">
        <f t="shared" si="0"/>
        <v xml:space="preserve"> - </v>
      </c>
    </row>
    <row r="23" spans="1:13" x14ac:dyDescent="0.25">
      <c r="A23" s="6"/>
      <c r="B23" s="25" t="s">
        <v>751</v>
      </c>
      <c r="C23" s="189" t="s">
        <v>758</v>
      </c>
      <c r="D23" s="51" t="s">
        <v>757</v>
      </c>
      <c r="E23" s="270">
        <v>730.92</v>
      </c>
      <c r="F23" s="260">
        <v>0</v>
      </c>
      <c r="G23" s="15" t="str">
        <f t="shared" si="0"/>
        <v>UPS Ltd - Delivery fees</v>
      </c>
    </row>
    <row r="24" spans="1:13" x14ac:dyDescent="0.25">
      <c r="A24" s="23" t="s">
        <v>21</v>
      </c>
      <c r="B24" s="24" t="s">
        <v>69</v>
      </c>
      <c r="C24" s="16"/>
      <c r="D24" s="16"/>
      <c r="E24" s="196"/>
      <c r="F24" s="260"/>
      <c r="G24" s="15" t="str">
        <f t="shared" si="0"/>
        <v xml:space="preserve"> - </v>
      </c>
    </row>
    <row r="25" spans="1:13" ht="30" x14ac:dyDescent="0.25">
      <c r="A25" s="6"/>
      <c r="B25" s="25" t="s">
        <v>759</v>
      </c>
      <c r="C25" s="189" t="s">
        <v>766</v>
      </c>
      <c r="D25" s="189" t="s">
        <v>768</v>
      </c>
      <c r="E25" s="256">
        <v>90</v>
      </c>
      <c r="F25" s="260">
        <v>0</v>
      </c>
      <c r="G25" s="15" t="str">
        <f t="shared" si="0"/>
        <v>Premier inn - Room booking exhibition</v>
      </c>
    </row>
    <row r="26" spans="1:13" x14ac:dyDescent="0.25">
      <c r="A26" s="23"/>
      <c r="B26" s="25" t="s">
        <v>760</v>
      </c>
      <c r="C26" s="189" t="s">
        <v>72</v>
      </c>
      <c r="D26" s="189" t="s">
        <v>176</v>
      </c>
      <c r="E26" s="256">
        <v>9.99</v>
      </c>
      <c r="F26" s="260">
        <v>1.67</v>
      </c>
      <c r="G26" s="15" t="str">
        <f t="shared" si="0"/>
        <v>Dropbox - Marketing</v>
      </c>
    </row>
    <row r="27" spans="1:13" x14ac:dyDescent="0.25">
      <c r="A27" s="6"/>
      <c r="B27" s="25" t="s">
        <v>750</v>
      </c>
      <c r="C27" s="189" t="s">
        <v>590</v>
      </c>
      <c r="D27" s="51" t="s">
        <v>644</v>
      </c>
      <c r="E27" s="256">
        <v>11.99</v>
      </c>
      <c r="F27" s="260">
        <v>0</v>
      </c>
      <c r="G27" s="15" t="str">
        <f t="shared" si="0"/>
        <v>Zoom - Web Conferencing</v>
      </c>
    </row>
    <row r="28" spans="1:13" x14ac:dyDescent="0.25">
      <c r="A28" s="23"/>
      <c r="B28" s="25" t="s">
        <v>761</v>
      </c>
      <c r="C28" s="189" t="s">
        <v>767</v>
      </c>
      <c r="D28" s="189" t="s">
        <v>769</v>
      </c>
      <c r="E28" s="256">
        <v>168</v>
      </c>
      <c r="F28" s="260">
        <v>28</v>
      </c>
      <c r="G28" s="15" t="str">
        <f t="shared" si="0"/>
        <v>BII Org - Personal Licence</v>
      </c>
    </row>
    <row r="29" spans="1:13" x14ac:dyDescent="0.25">
      <c r="A29" s="6"/>
      <c r="B29" s="25" t="s">
        <v>762</v>
      </c>
      <c r="C29" s="189" t="s">
        <v>755</v>
      </c>
      <c r="D29" s="189" t="s">
        <v>770</v>
      </c>
      <c r="E29" s="256">
        <v>32.5</v>
      </c>
      <c r="F29" s="260">
        <v>0</v>
      </c>
      <c r="G29" s="15" t="str">
        <f t="shared" si="0"/>
        <v>Herts Council - HAM Membership</v>
      </c>
    </row>
    <row r="30" spans="1:13" x14ac:dyDescent="0.25">
      <c r="A30" s="23"/>
      <c r="B30" s="25" t="s">
        <v>763</v>
      </c>
      <c r="C30" s="189" t="s">
        <v>327</v>
      </c>
      <c r="D30" s="189" t="s">
        <v>176</v>
      </c>
      <c r="E30" s="256">
        <v>40.590000000000003</v>
      </c>
      <c r="F30" s="260">
        <v>0</v>
      </c>
      <c r="G30" s="15" t="str">
        <f t="shared" si="0"/>
        <v>Mailchimp - Marketing</v>
      </c>
    </row>
    <row r="31" spans="1:13" x14ac:dyDescent="0.25">
      <c r="A31" s="6"/>
      <c r="B31" s="189" t="s">
        <v>764</v>
      </c>
      <c r="C31" s="189" t="s">
        <v>633</v>
      </c>
      <c r="D31" s="189" t="s">
        <v>771</v>
      </c>
      <c r="E31" s="256">
        <v>145.58000000000001</v>
      </c>
      <c r="F31" s="260">
        <v>0</v>
      </c>
      <c r="G31" s="15" t="str">
        <f t="shared" si="0"/>
        <v>Shopify - Online Shop</v>
      </c>
    </row>
    <row r="32" spans="1:13" x14ac:dyDescent="0.25">
      <c r="A32" s="6"/>
      <c r="B32" s="189" t="s">
        <v>765</v>
      </c>
      <c r="C32" s="189" t="s">
        <v>505</v>
      </c>
      <c r="D32" s="189" t="s">
        <v>772</v>
      </c>
      <c r="E32" s="256">
        <v>105</v>
      </c>
      <c r="F32" s="260">
        <v>0</v>
      </c>
      <c r="G32" s="15" t="str">
        <f t="shared" si="0"/>
        <v>Shoesmiths - Key Cutting</v>
      </c>
    </row>
    <row r="33" spans="1:7" x14ac:dyDescent="0.25">
      <c r="A33" s="6"/>
      <c r="B33" s="16"/>
      <c r="C33" s="16"/>
      <c r="D33" s="21" t="s">
        <v>12</v>
      </c>
      <c r="E33" s="256">
        <f>SUM(E4:E32)</f>
        <v>3632.5699999999997</v>
      </c>
      <c r="F33" s="260">
        <f>SUM(F4:F32)</f>
        <v>57.27</v>
      </c>
      <c r="G33" s="212"/>
    </row>
  </sheetData>
  <mergeCells count="3">
    <mergeCell ref="A2:F2"/>
    <mergeCell ref="B11:C11"/>
    <mergeCell ref="G2:L2"/>
  </mergeCells>
  <pageMargins left="0.7" right="0.7" top="0.75" bottom="0.75" header="0.3" footer="0.3"/>
  <pageSetup paperSize="9" scale="88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95BC0-D14C-467C-B565-CBCF563FC5C6}">
  <dimension ref="A2:F56"/>
  <sheetViews>
    <sheetView topLeftCell="A13" workbookViewId="0">
      <selection activeCell="C30" sqref="C30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0.42578125" customWidth="1"/>
    <col min="5" max="5" width="10.42578125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ht="10.9" customHeight="1" x14ac:dyDescent="0.25">
      <c r="A3" s="422"/>
      <c r="B3" s="422"/>
      <c r="C3" s="422"/>
      <c r="D3" s="422"/>
      <c r="E3" s="422"/>
      <c r="F3" s="422"/>
    </row>
    <row r="4" spans="1:6" ht="15.6" customHeight="1" x14ac:dyDescent="0.25">
      <c r="A4" s="64" t="s">
        <v>5</v>
      </c>
      <c r="B4" s="65" t="s">
        <v>6</v>
      </c>
      <c r="C4" s="66"/>
      <c r="D4" s="66"/>
      <c r="E4" s="88"/>
      <c r="F4" s="88"/>
    </row>
    <row r="5" spans="1:6" ht="12" customHeight="1" x14ac:dyDescent="0.25">
      <c r="A5" s="51"/>
      <c r="B5" s="74" t="s">
        <v>85</v>
      </c>
      <c r="C5" s="73" t="s">
        <v>93</v>
      </c>
      <c r="D5" s="73" t="s">
        <v>108</v>
      </c>
      <c r="E5" s="86">
        <f t="shared" ref="E5:E55" si="0">F5-(F5/1.2)</f>
        <v>2.0666666666666664</v>
      </c>
      <c r="F5" s="82">
        <v>12.4</v>
      </c>
    </row>
    <row r="6" spans="1:6" ht="12.6" customHeight="1" x14ac:dyDescent="0.25">
      <c r="A6" s="51"/>
      <c r="B6" s="74" t="s">
        <v>86</v>
      </c>
      <c r="C6" s="73" t="s">
        <v>47</v>
      </c>
      <c r="D6" s="73" t="s">
        <v>95</v>
      </c>
      <c r="E6" s="86">
        <f t="shared" si="0"/>
        <v>11.366666666666667</v>
      </c>
      <c r="F6" s="82">
        <v>68.2</v>
      </c>
    </row>
    <row r="7" spans="1:6" ht="13.9" customHeight="1" x14ac:dyDescent="0.25">
      <c r="A7" s="51"/>
      <c r="B7" s="74" t="s">
        <v>87</v>
      </c>
      <c r="C7" s="73" t="s">
        <v>94</v>
      </c>
      <c r="D7" s="73" t="s">
        <v>96</v>
      </c>
      <c r="E7" s="86">
        <f t="shared" si="0"/>
        <v>22.608333333333334</v>
      </c>
      <c r="F7" s="82">
        <v>135.65</v>
      </c>
    </row>
    <row r="8" spans="1:6" ht="12.6" customHeight="1" x14ac:dyDescent="0.25">
      <c r="A8" s="51"/>
      <c r="B8" s="74" t="s">
        <v>87</v>
      </c>
      <c r="C8" s="73" t="s">
        <v>47</v>
      </c>
      <c r="D8" s="73" t="s">
        <v>107</v>
      </c>
      <c r="E8" s="86">
        <f t="shared" si="0"/>
        <v>14.549999999999997</v>
      </c>
      <c r="F8" s="82">
        <v>87.3</v>
      </c>
    </row>
    <row r="9" spans="1:6" ht="14.45" customHeight="1" x14ac:dyDescent="0.25">
      <c r="A9" s="51"/>
      <c r="B9" s="74" t="s">
        <v>87</v>
      </c>
      <c r="C9" s="73" t="s">
        <v>47</v>
      </c>
      <c r="D9" s="73" t="s">
        <v>107</v>
      </c>
      <c r="E9" s="86">
        <f t="shared" si="0"/>
        <v>6.673333333333332</v>
      </c>
      <c r="F9" s="82">
        <v>40.04</v>
      </c>
    </row>
    <row r="10" spans="1:6" ht="12.6" customHeight="1" x14ac:dyDescent="0.25">
      <c r="A10" s="51"/>
      <c r="B10" s="74" t="s">
        <v>87</v>
      </c>
      <c r="C10" s="73" t="s">
        <v>48</v>
      </c>
      <c r="D10" s="73" t="s">
        <v>107</v>
      </c>
      <c r="E10" s="86">
        <f t="shared" si="0"/>
        <v>50.133333333333326</v>
      </c>
      <c r="F10" s="82">
        <v>300.8</v>
      </c>
    </row>
    <row r="11" spans="1:6" ht="12.6" customHeight="1" x14ac:dyDescent="0.25">
      <c r="A11" s="51"/>
      <c r="B11" s="74" t="s">
        <v>88</v>
      </c>
      <c r="C11" s="73" t="s">
        <v>47</v>
      </c>
      <c r="D11" s="73" t="s">
        <v>107</v>
      </c>
      <c r="E11" s="86">
        <f t="shared" si="0"/>
        <v>6.1666666666666643</v>
      </c>
      <c r="F11" s="82">
        <v>37</v>
      </c>
    </row>
    <row r="12" spans="1:6" ht="14.45" customHeight="1" x14ac:dyDescent="0.25">
      <c r="A12" s="51"/>
      <c r="B12" s="74" t="s">
        <v>88</v>
      </c>
      <c r="C12" s="73" t="s">
        <v>48</v>
      </c>
      <c r="D12" s="73" t="s">
        <v>107</v>
      </c>
      <c r="E12" s="86">
        <f t="shared" si="0"/>
        <v>5.9433333333333316</v>
      </c>
      <c r="F12" s="82">
        <v>35.659999999999997</v>
      </c>
    </row>
    <row r="13" spans="1:6" ht="12.75" customHeight="1" x14ac:dyDescent="0.25">
      <c r="A13" s="25"/>
      <c r="B13" s="41" t="s">
        <v>89</v>
      </c>
      <c r="C13" s="41" t="s">
        <v>47</v>
      </c>
      <c r="D13" s="73" t="s">
        <v>107</v>
      </c>
      <c r="E13" s="86">
        <f t="shared" si="0"/>
        <v>48.416666666666657</v>
      </c>
      <c r="F13" s="76">
        <v>290.5</v>
      </c>
    </row>
    <row r="14" spans="1:6" ht="13.5" customHeight="1" x14ac:dyDescent="0.25">
      <c r="A14" s="25"/>
      <c r="B14" s="41" t="s">
        <v>90</v>
      </c>
      <c r="C14" s="41" t="s">
        <v>48</v>
      </c>
      <c r="D14" s="73" t="s">
        <v>107</v>
      </c>
      <c r="E14" s="86">
        <f t="shared" si="0"/>
        <v>3.6116666666666646</v>
      </c>
      <c r="F14" s="76">
        <v>21.67</v>
      </c>
    </row>
    <row r="15" spans="1:6" ht="16.5" customHeight="1" x14ac:dyDescent="0.25">
      <c r="A15" s="25"/>
      <c r="B15" s="41" t="s">
        <v>91</v>
      </c>
      <c r="C15" s="41" t="s">
        <v>97</v>
      </c>
      <c r="D15" s="73" t="s">
        <v>107</v>
      </c>
      <c r="E15" s="86">
        <f t="shared" si="0"/>
        <v>6.2749999999999986</v>
      </c>
      <c r="F15" s="76">
        <v>37.65</v>
      </c>
    </row>
    <row r="16" spans="1:6" ht="15" customHeight="1" x14ac:dyDescent="0.25">
      <c r="A16" s="25"/>
      <c r="B16" s="41" t="s">
        <v>92</v>
      </c>
      <c r="C16" s="41" t="s">
        <v>47</v>
      </c>
      <c r="D16" s="73" t="s">
        <v>107</v>
      </c>
      <c r="E16" s="86">
        <f t="shared" si="0"/>
        <v>4.9333333333333336</v>
      </c>
      <c r="F16" s="76">
        <v>29.6</v>
      </c>
    </row>
    <row r="17" spans="1:6" ht="15" customHeight="1" x14ac:dyDescent="0.25">
      <c r="A17" s="25"/>
      <c r="B17" s="41" t="s">
        <v>92</v>
      </c>
      <c r="C17" s="41" t="s">
        <v>93</v>
      </c>
      <c r="D17" s="73" t="s">
        <v>108</v>
      </c>
      <c r="E17" s="86">
        <f t="shared" si="0"/>
        <v>2.5</v>
      </c>
      <c r="F17" s="76">
        <v>15</v>
      </c>
    </row>
    <row r="18" spans="1:6" ht="15" customHeight="1" x14ac:dyDescent="0.25">
      <c r="A18" s="25"/>
      <c r="B18" s="41" t="s">
        <v>98</v>
      </c>
      <c r="C18" s="41" t="s">
        <v>99</v>
      </c>
      <c r="D18" s="73" t="s">
        <v>107</v>
      </c>
      <c r="E18" s="86">
        <f t="shared" si="0"/>
        <v>2.2999999999999989</v>
      </c>
      <c r="F18" s="76">
        <v>13.8</v>
      </c>
    </row>
    <row r="19" spans="1:6" ht="15" customHeight="1" x14ac:dyDescent="0.25">
      <c r="A19" s="25"/>
      <c r="B19" s="41" t="s">
        <v>98</v>
      </c>
      <c r="C19" s="41" t="s">
        <v>47</v>
      </c>
      <c r="D19" s="73" t="s">
        <v>107</v>
      </c>
      <c r="E19" s="86">
        <f t="shared" si="0"/>
        <v>4.288333333333334</v>
      </c>
      <c r="F19" s="76">
        <v>25.73</v>
      </c>
    </row>
    <row r="20" spans="1:6" ht="15" customHeight="1" x14ac:dyDescent="0.25">
      <c r="A20" s="25"/>
      <c r="B20" s="41" t="s">
        <v>98</v>
      </c>
      <c r="C20" s="41" t="s">
        <v>47</v>
      </c>
      <c r="D20" s="73" t="s">
        <v>107</v>
      </c>
      <c r="E20" s="86">
        <f t="shared" si="0"/>
        <v>1.8333333333333321</v>
      </c>
      <c r="F20" s="76">
        <v>11</v>
      </c>
    </row>
    <row r="21" spans="1:6" ht="15" customHeight="1" x14ac:dyDescent="0.25">
      <c r="A21" s="56" t="s">
        <v>63</v>
      </c>
      <c r="B21" s="65" t="s">
        <v>6</v>
      </c>
      <c r="C21" s="89"/>
      <c r="D21" s="89"/>
      <c r="E21" s="90"/>
      <c r="F21" s="91"/>
    </row>
    <row r="22" spans="1:6" ht="15" customHeight="1" x14ac:dyDescent="0.25">
      <c r="A22" s="25"/>
      <c r="B22" s="41" t="s">
        <v>86</v>
      </c>
      <c r="C22" s="41" t="s">
        <v>102</v>
      </c>
      <c r="D22" s="41" t="s">
        <v>438</v>
      </c>
      <c r="E22" s="86">
        <f t="shared" si="0"/>
        <v>9.9149999999999991</v>
      </c>
      <c r="F22" s="76">
        <v>59.49</v>
      </c>
    </row>
    <row r="23" spans="1:6" ht="15" customHeight="1" x14ac:dyDescent="0.25">
      <c r="A23" s="25"/>
      <c r="B23" s="41" t="s">
        <v>100</v>
      </c>
      <c r="C23" s="41" t="s">
        <v>103</v>
      </c>
      <c r="D23" s="41" t="s">
        <v>439</v>
      </c>
      <c r="E23" s="86">
        <f t="shared" si="0"/>
        <v>66.666666666666629</v>
      </c>
      <c r="F23" s="76">
        <v>400</v>
      </c>
    </row>
    <row r="24" spans="1:6" ht="15" customHeight="1" x14ac:dyDescent="0.25">
      <c r="A24" s="25"/>
      <c r="B24" s="41" t="s">
        <v>91</v>
      </c>
      <c r="C24" s="41" t="s">
        <v>103</v>
      </c>
      <c r="D24" s="41" t="s">
        <v>439</v>
      </c>
      <c r="E24" s="86">
        <f t="shared" si="0"/>
        <v>7.6683333333333294</v>
      </c>
      <c r="F24" s="76">
        <v>46.01</v>
      </c>
    </row>
    <row r="25" spans="1:6" ht="15" customHeight="1" x14ac:dyDescent="0.25">
      <c r="A25" s="25"/>
      <c r="B25" s="41" t="s">
        <v>101</v>
      </c>
      <c r="C25" s="41" t="s">
        <v>104</v>
      </c>
      <c r="D25" s="41" t="s">
        <v>105</v>
      </c>
      <c r="E25" s="86">
        <f t="shared" si="0"/>
        <v>10</v>
      </c>
      <c r="F25" s="76">
        <v>60</v>
      </c>
    </row>
    <row r="26" spans="1:6" ht="14.45" customHeight="1" x14ac:dyDescent="0.25">
      <c r="A26" s="83" t="s">
        <v>64</v>
      </c>
      <c r="B26" s="83" t="s">
        <v>11</v>
      </c>
      <c r="C26" s="93"/>
      <c r="D26" s="89"/>
      <c r="E26" s="94"/>
      <c r="F26" s="95"/>
    </row>
    <row r="27" spans="1:6" ht="12" customHeight="1" x14ac:dyDescent="0.25">
      <c r="A27" s="101"/>
      <c r="B27" s="74" t="s">
        <v>115</v>
      </c>
      <c r="C27" s="77" t="s">
        <v>114</v>
      </c>
      <c r="D27" s="77" t="s">
        <v>116</v>
      </c>
      <c r="E27" s="87">
        <f t="shared" si="0"/>
        <v>8.7999999999999972</v>
      </c>
      <c r="F27" s="82">
        <v>52.8</v>
      </c>
    </row>
    <row r="28" spans="1:6" ht="12" customHeight="1" x14ac:dyDescent="0.25">
      <c r="A28" s="83" t="s">
        <v>80</v>
      </c>
      <c r="B28" s="83" t="s">
        <v>69</v>
      </c>
      <c r="C28" s="93"/>
      <c r="D28" s="89"/>
      <c r="E28" s="94"/>
      <c r="F28" s="95"/>
    </row>
    <row r="29" spans="1:6" ht="14.25" customHeight="1" x14ac:dyDescent="0.25">
      <c r="A29" s="51"/>
      <c r="B29" s="85" t="s">
        <v>119</v>
      </c>
      <c r="C29" s="79" t="s">
        <v>124</v>
      </c>
      <c r="D29" s="79" t="s">
        <v>132</v>
      </c>
      <c r="E29" s="87">
        <f t="shared" si="0"/>
        <v>6.7999999999999972</v>
      </c>
      <c r="F29" s="98">
        <v>40.799999999999997</v>
      </c>
    </row>
    <row r="30" spans="1:6" x14ac:dyDescent="0.25">
      <c r="A30" s="51"/>
      <c r="B30" s="85" t="s">
        <v>123</v>
      </c>
      <c r="C30" s="79" t="s">
        <v>125</v>
      </c>
      <c r="D30" s="79" t="s">
        <v>133</v>
      </c>
      <c r="E30" s="87">
        <f t="shared" si="0"/>
        <v>1.3316666666666661</v>
      </c>
      <c r="F30" s="98">
        <v>7.99</v>
      </c>
    </row>
    <row r="31" spans="1:6" ht="12" customHeight="1" x14ac:dyDescent="0.25">
      <c r="A31" s="51"/>
      <c r="B31" s="85" t="s">
        <v>120</v>
      </c>
      <c r="C31" s="79" t="s">
        <v>126</v>
      </c>
      <c r="D31" s="79" t="s">
        <v>134</v>
      </c>
      <c r="E31" s="87">
        <f t="shared" si="0"/>
        <v>58.271666666666647</v>
      </c>
      <c r="F31" s="98">
        <v>349.63</v>
      </c>
    </row>
    <row r="32" spans="1:6" ht="17.25" customHeight="1" x14ac:dyDescent="0.25">
      <c r="A32" s="51"/>
      <c r="B32" s="85" t="s">
        <v>121</v>
      </c>
      <c r="C32" s="79" t="s">
        <v>127</v>
      </c>
      <c r="D32" s="79" t="s">
        <v>135</v>
      </c>
      <c r="E32" s="87">
        <f t="shared" si="0"/>
        <v>66.666666666666629</v>
      </c>
      <c r="F32" s="98">
        <v>400</v>
      </c>
    </row>
    <row r="33" spans="1:6" ht="12.75" customHeight="1" x14ac:dyDescent="0.25">
      <c r="A33" s="51"/>
      <c r="B33" s="85" t="s">
        <v>122</v>
      </c>
      <c r="C33" s="79" t="s">
        <v>128</v>
      </c>
      <c r="D33" s="79" t="s">
        <v>136</v>
      </c>
      <c r="E33" s="87">
        <f t="shared" si="0"/>
        <v>2.5999999999999996</v>
      </c>
      <c r="F33" s="98">
        <v>15.6</v>
      </c>
    </row>
    <row r="34" spans="1:6" ht="13.5" customHeight="1" x14ac:dyDescent="0.25">
      <c r="A34" s="25"/>
      <c r="B34" s="85" t="s">
        <v>122</v>
      </c>
      <c r="C34" s="79" t="s">
        <v>129</v>
      </c>
      <c r="D34" s="79" t="s">
        <v>137</v>
      </c>
      <c r="E34" s="87">
        <f t="shared" si="0"/>
        <v>2.9166666666666661</v>
      </c>
      <c r="F34" s="98">
        <v>17.5</v>
      </c>
    </row>
    <row r="35" spans="1:6" ht="21" customHeight="1" x14ac:dyDescent="0.25">
      <c r="A35" s="48"/>
      <c r="B35" s="85" t="s">
        <v>122</v>
      </c>
      <c r="C35" s="79" t="s">
        <v>130</v>
      </c>
      <c r="D35" s="79" t="s">
        <v>138</v>
      </c>
      <c r="E35" s="87">
        <f t="shared" si="0"/>
        <v>9.6000000000000014</v>
      </c>
      <c r="F35" s="98">
        <v>57.6</v>
      </c>
    </row>
    <row r="36" spans="1:6" ht="16.5" customHeight="1" x14ac:dyDescent="0.25">
      <c r="A36" s="51"/>
      <c r="B36" s="85" t="s">
        <v>122</v>
      </c>
      <c r="C36" s="79" t="s">
        <v>131</v>
      </c>
      <c r="D36" s="79" t="s">
        <v>84</v>
      </c>
      <c r="E36" s="87">
        <f t="shared" si="0"/>
        <v>2.7166666666666668</v>
      </c>
      <c r="F36" s="98">
        <v>16.3</v>
      </c>
    </row>
    <row r="37" spans="1:6" ht="13.9" customHeight="1" x14ac:dyDescent="0.25">
      <c r="A37" s="83" t="s">
        <v>81</v>
      </c>
      <c r="B37" s="83" t="s">
        <v>69</v>
      </c>
      <c r="C37" s="96"/>
      <c r="D37" s="96"/>
      <c r="E37" s="90"/>
      <c r="F37" s="97"/>
    </row>
    <row r="38" spans="1:6" ht="13.9" customHeight="1" x14ac:dyDescent="0.25">
      <c r="A38" s="48"/>
      <c r="B38" s="85" t="s">
        <v>118</v>
      </c>
      <c r="C38" s="73" t="s">
        <v>117</v>
      </c>
      <c r="D38" s="73" t="s">
        <v>107</v>
      </c>
      <c r="E38" s="86">
        <f t="shared" si="0"/>
        <v>6.6666666666666643</v>
      </c>
      <c r="F38" s="82">
        <v>40</v>
      </c>
    </row>
    <row r="39" spans="1:6" ht="10.9" customHeight="1" x14ac:dyDescent="0.25">
      <c r="A39" s="83" t="s">
        <v>14</v>
      </c>
      <c r="B39" s="83" t="s">
        <v>69</v>
      </c>
      <c r="C39" s="96"/>
      <c r="D39" s="96"/>
      <c r="E39" s="90"/>
      <c r="F39" s="97"/>
    </row>
    <row r="40" spans="1:6" ht="16.149999999999999" customHeight="1" x14ac:dyDescent="0.25">
      <c r="A40" s="48"/>
      <c r="B40" s="85" t="s">
        <v>85</v>
      </c>
      <c r="C40" s="73" t="s">
        <v>117</v>
      </c>
      <c r="D40" s="73" t="s">
        <v>107</v>
      </c>
      <c r="E40" s="86">
        <f t="shared" si="0"/>
        <v>4.6666666666666643</v>
      </c>
      <c r="F40" s="82">
        <v>28</v>
      </c>
    </row>
    <row r="41" spans="1:6" ht="14.45" customHeight="1" x14ac:dyDescent="0.25">
      <c r="A41" s="48"/>
      <c r="B41" s="85" t="s">
        <v>141</v>
      </c>
      <c r="C41" s="73" t="s">
        <v>117</v>
      </c>
      <c r="D41" s="73" t="s">
        <v>107</v>
      </c>
      <c r="E41" s="86">
        <f t="shared" si="0"/>
        <v>8.1666666666666643</v>
      </c>
      <c r="F41" s="82">
        <v>49</v>
      </c>
    </row>
    <row r="42" spans="1:6" ht="14.45" customHeight="1" x14ac:dyDescent="0.25">
      <c r="A42" s="48"/>
      <c r="B42" s="85" t="s">
        <v>141</v>
      </c>
      <c r="C42" s="73" t="s">
        <v>117</v>
      </c>
      <c r="D42" s="73" t="s">
        <v>107</v>
      </c>
      <c r="E42" s="86">
        <f t="shared" si="0"/>
        <v>6.6666666666666643</v>
      </c>
      <c r="F42" s="82">
        <v>40</v>
      </c>
    </row>
    <row r="43" spans="1:6" ht="15.6" customHeight="1" x14ac:dyDescent="0.25">
      <c r="A43" s="83" t="s">
        <v>19</v>
      </c>
      <c r="B43" s="83" t="s">
        <v>15</v>
      </c>
      <c r="C43" s="89"/>
      <c r="D43" s="89"/>
      <c r="E43" s="90"/>
      <c r="F43" s="99"/>
    </row>
    <row r="44" spans="1:6" ht="12" customHeight="1" x14ac:dyDescent="0.25">
      <c r="A44" s="102"/>
      <c r="B44" s="85" t="s">
        <v>118</v>
      </c>
      <c r="C44" s="41" t="s">
        <v>142</v>
      </c>
      <c r="D44" s="41" t="s">
        <v>143</v>
      </c>
      <c r="E44" s="86">
        <f t="shared" si="0"/>
        <v>4.5399999999999991</v>
      </c>
      <c r="F44" s="76">
        <v>27.24</v>
      </c>
    </row>
    <row r="45" spans="1:6" ht="12" customHeight="1" x14ac:dyDescent="0.25">
      <c r="A45" s="102"/>
      <c r="B45" s="41" t="s">
        <v>118</v>
      </c>
      <c r="C45" s="41" t="s">
        <v>144</v>
      </c>
      <c r="D45" s="41" t="s">
        <v>145</v>
      </c>
      <c r="E45" s="86">
        <f t="shared" si="0"/>
        <v>2.3333333333333321</v>
      </c>
      <c r="F45" s="76">
        <v>14</v>
      </c>
    </row>
    <row r="46" spans="1:6" ht="12.6" customHeight="1" x14ac:dyDescent="0.25">
      <c r="A46" s="83" t="s">
        <v>20</v>
      </c>
      <c r="B46" s="83" t="s">
        <v>16</v>
      </c>
      <c r="C46" s="89"/>
      <c r="D46" s="89"/>
      <c r="E46" s="90"/>
      <c r="F46" s="99"/>
    </row>
    <row r="47" spans="1:6" ht="12.6" customHeight="1" x14ac:dyDescent="0.25">
      <c r="A47" s="43"/>
      <c r="B47" s="41" t="s">
        <v>101</v>
      </c>
      <c r="C47" s="41" t="s">
        <v>140</v>
      </c>
      <c r="D47" s="41" t="s">
        <v>146</v>
      </c>
      <c r="E47" s="86">
        <f t="shared" si="0"/>
        <v>4.1666666666666643</v>
      </c>
      <c r="F47" s="76">
        <v>25</v>
      </c>
    </row>
    <row r="48" spans="1:6" ht="12.6" customHeight="1" x14ac:dyDescent="0.25">
      <c r="A48" s="43"/>
      <c r="B48" s="41" t="s">
        <v>101</v>
      </c>
      <c r="C48" s="41" t="s">
        <v>140</v>
      </c>
      <c r="D48" s="41" t="s">
        <v>146</v>
      </c>
      <c r="E48" s="86">
        <f t="shared" si="0"/>
        <v>10</v>
      </c>
      <c r="F48" s="76">
        <v>60</v>
      </c>
    </row>
    <row r="49" spans="1:6" ht="12.6" customHeight="1" x14ac:dyDescent="0.25">
      <c r="A49" s="43"/>
      <c r="B49" s="41" t="s">
        <v>139</v>
      </c>
      <c r="C49" s="41" t="s">
        <v>140</v>
      </c>
      <c r="D49" s="41" t="s">
        <v>146</v>
      </c>
      <c r="E49" s="86">
        <f t="shared" si="0"/>
        <v>17.5</v>
      </c>
      <c r="F49" s="76">
        <v>105</v>
      </c>
    </row>
    <row r="50" spans="1:6" ht="12.6" customHeight="1" x14ac:dyDescent="0.25">
      <c r="A50" s="43"/>
      <c r="B50" s="41" t="s">
        <v>139</v>
      </c>
      <c r="C50" s="41" t="s">
        <v>140</v>
      </c>
      <c r="D50" s="41" t="s">
        <v>146</v>
      </c>
      <c r="E50" s="86">
        <f t="shared" si="0"/>
        <v>11.666666666666664</v>
      </c>
      <c r="F50" s="76">
        <v>70</v>
      </c>
    </row>
    <row r="51" spans="1:6" ht="12.6" customHeight="1" x14ac:dyDescent="0.25">
      <c r="A51" s="43"/>
      <c r="B51" s="41" t="s">
        <v>139</v>
      </c>
      <c r="C51" s="41" t="s">
        <v>140</v>
      </c>
      <c r="D51" s="41" t="s">
        <v>146</v>
      </c>
      <c r="E51" s="86">
        <f t="shared" si="0"/>
        <v>5.8333333333333321</v>
      </c>
      <c r="F51" s="76">
        <v>35</v>
      </c>
    </row>
    <row r="52" spans="1:6" ht="12.6" customHeight="1" x14ac:dyDescent="0.25">
      <c r="A52" s="43"/>
      <c r="B52" s="41" t="s">
        <v>139</v>
      </c>
      <c r="C52" s="41" t="s">
        <v>140</v>
      </c>
      <c r="D52" s="41" t="s">
        <v>146</v>
      </c>
      <c r="E52" s="86">
        <f t="shared" si="0"/>
        <v>5.8333333333333321</v>
      </c>
      <c r="F52" s="76">
        <v>35</v>
      </c>
    </row>
    <row r="53" spans="1:6" ht="12.6" customHeight="1" x14ac:dyDescent="0.25">
      <c r="A53" s="43"/>
      <c r="B53" s="41" t="s">
        <v>139</v>
      </c>
      <c r="C53" s="41" t="s">
        <v>140</v>
      </c>
      <c r="D53" s="41" t="s">
        <v>146</v>
      </c>
      <c r="E53" s="86">
        <f t="shared" si="0"/>
        <v>10</v>
      </c>
      <c r="F53" s="76">
        <v>60</v>
      </c>
    </row>
    <row r="54" spans="1:6" ht="12.6" customHeight="1" x14ac:dyDescent="0.25">
      <c r="A54" s="23"/>
      <c r="B54" s="41" t="s">
        <v>139</v>
      </c>
      <c r="C54" s="41" t="s">
        <v>140</v>
      </c>
      <c r="D54" s="41" t="s">
        <v>146</v>
      </c>
      <c r="E54" s="86">
        <f t="shared" si="0"/>
        <v>10</v>
      </c>
      <c r="F54" s="76">
        <v>60</v>
      </c>
    </row>
    <row r="55" spans="1:6" ht="15.75" customHeight="1" x14ac:dyDescent="0.25">
      <c r="A55" s="6"/>
      <c r="B55" s="41" t="s">
        <v>139</v>
      </c>
      <c r="C55" s="41" t="s">
        <v>140</v>
      </c>
      <c r="D55" s="41" t="s">
        <v>146</v>
      </c>
      <c r="E55" s="86">
        <f t="shared" si="0"/>
        <v>5.8333333333333321</v>
      </c>
      <c r="F55" s="76">
        <v>35</v>
      </c>
    </row>
    <row r="56" spans="1:6" ht="21" customHeight="1" x14ac:dyDescent="0.25">
      <c r="A56" s="44" t="s">
        <v>147</v>
      </c>
      <c r="B56" s="16"/>
      <c r="C56" s="16"/>
      <c r="D56" s="21"/>
      <c r="E56" s="75"/>
      <c r="F56" s="100">
        <v>3368.96</v>
      </c>
    </row>
  </sheetData>
  <mergeCells count="1">
    <mergeCell ref="A3:F3"/>
  </mergeCells>
  <pageMargins left="1.25" right="1.25" top="1" bottom="1" header="0.25" footer="0.2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764B-EB59-490E-A20E-F4717AB0548D}">
  <sheetPr>
    <tabColor rgb="FF92D050"/>
    <pageSetUpPr fitToPage="1"/>
  </sheetPr>
  <dimension ref="A1:N37"/>
  <sheetViews>
    <sheetView zoomScale="85" zoomScaleNormal="85" zoomScaleSheetLayoutView="70" workbookViewId="0">
      <selection activeCell="K13" sqref="K13"/>
    </sheetView>
  </sheetViews>
  <sheetFormatPr defaultRowHeight="15" x14ac:dyDescent="0.25"/>
  <cols>
    <col min="1" max="1" width="9.28515625" bestFit="1" customWidth="1"/>
    <col min="2" max="2" width="25.7109375" bestFit="1" customWidth="1"/>
    <col min="3" max="3" width="19.42578125" bestFit="1" customWidth="1"/>
    <col min="4" max="4" width="23.7109375" bestFit="1" customWidth="1"/>
    <col min="5" max="5" width="22.42578125" bestFit="1" customWidth="1"/>
    <col min="6" max="6" width="9.7109375" bestFit="1" customWidth="1"/>
    <col min="7" max="7" width="33" bestFit="1" customWidth="1"/>
    <col min="10" max="10" width="2.42578125" bestFit="1" customWidth="1"/>
    <col min="11" max="11" width="12.140625" bestFit="1" customWidth="1"/>
    <col min="12" max="12" width="2.28515625" bestFit="1" customWidth="1"/>
    <col min="13" max="13" width="50.28515625" bestFit="1" customWidth="1"/>
    <col min="14" max="14" width="2.28515625" bestFit="1" customWidth="1"/>
  </cols>
  <sheetData>
    <row r="1" spans="1:14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39</v>
      </c>
      <c r="G1" s="11" t="s">
        <v>720</v>
      </c>
    </row>
    <row r="2" spans="1:14" x14ac:dyDescent="0.25">
      <c r="A2" s="428"/>
      <c r="B2" s="428"/>
      <c r="C2" s="428"/>
      <c r="D2" s="428"/>
      <c r="E2" s="428"/>
      <c r="G2" s="35"/>
    </row>
    <row r="3" spans="1:14" x14ac:dyDescent="0.25">
      <c r="A3" s="8" t="s">
        <v>5</v>
      </c>
      <c r="B3" s="19" t="s">
        <v>6</v>
      </c>
      <c r="C3" s="7"/>
      <c r="D3" s="7"/>
      <c r="E3" s="7"/>
      <c r="F3" s="317"/>
      <c r="G3" s="9"/>
    </row>
    <row r="4" spans="1:14" x14ac:dyDescent="0.25">
      <c r="A4" s="3"/>
      <c r="B4" s="188" t="s">
        <v>773</v>
      </c>
      <c r="C4" s="194" t="s">
        <v>249</v>
      </c>
      <c r="D4" s="194" t="s">
        <v>542</v>
      </c>
      <c r="E4" s="256">
        <v>27.38</v>
      </c>
      <c r="F4" s="318">
        <v>0</v>
      </c>
      <c r="G4" s="15" t="str">
        <f>_xlfn.CONCAT(C4,$J$4,D4)</f>
        <v>Amazon - Event</v>
      </c>
      <c r="J4" t="s">
        <v>716</v>
      </c>
    </row>
    <row r="5" spans="1:14" x14ac:dyDescent="0.25">
      <c r="A5" s="187" t="s">
        <v>63</v>
      </c>
      <c r="B5" s="209"/>
      <c r="C5" s="18"/>
      <c r="D5" s="18"/>
      <c r="E5" s="271"/>
      <c r="F5" s="317"/>
      <c r="G5" s="15" t="str">
        <f t="shared" ref="G5:G35" si="0">_xlfn.CONCAT(C5,$J$4,D5)</f>
        <v xml:space="preserve"> - </v>
      </c>
    </row>
    <row r="6" spans="1:14" ht="15.75" thickBot="1" x14ac:dyDescent="0.3">
      <c r="A6" s="3"/>
      <c r="B6" s="188" t="s">
        <v>774</v>
      </c>
      <c r="C6" s="194" t="s">
        <v>153</v>
      </c>
      <c r="D6" s="194" t="s">
        <v>775</v>
      </c>
      <c r="E6" s="256">
        <v>134.57</v>
      </c>
      <c r="F6" s="318">
        <v>0</v>
      </c>
      <c r="G6" s="15" t="str">
        <f t="shared" si="0"/>
        <v>Facebook - Facebook Ad</v>
      </c>
    </row>
    <row r="7" spans="1:14" ht="15.75" thickBot="1" x14ac:dyDescent="0.3">
      <c r="A7" s="6"/>
      <c r="B7" s="30" t="s">
        <v>13</v>
      </c>
      <c r="C7" s="189"/>
      <c r="D7" s="51"/>
      <c r="E7" s="271"/>
      <c r="F7" s="317"/>
      <c r="G7" s="15" t="str">
        <f t="shared" si="0"/>
        <v xml:space="preserve"> - </v>
      </c>
      <c r="K7" s="321" t="s">
        <v>889</v>
      </c>
      <c r="L7" s="322" t="s">
        <v>890</v>
      </c>
      <c r="M7" s="322" t="s">
        <v>891</v>
      </c>
      <c r="N7" s="322" t="s">
        <v>892</v>
      </c>
    </row>
    <row r="8" spans="1:14" ht="15.75" thickBot="1" x14ac:dyDescent="0.3">
      <c r="A8" s="30" t="s">
        <v>64</v>
      </c>
      <c r="B8" s="189"/>
      <c r="C8" s="189"/>
      <c r="D8" s="51"/>
      <c r="E8" s="271"/>
      <c r="F8" s="317"/>
      <c r="G8" s="15" t="str">
        <f t="shared" si="0"/>
        <v xml:space="preserve"> - </v>
      </c>
      <c r="K8" s="323" t="s">
        <v>893</v>
      </c>
      <c r="L8" s="324" t="s">
        <v>890</v>
      </c>
      <c r="M8" s="324" t="s">
        <v>894</v>
      </c>
      <c r="N8" s="324" t="s">
        <v>892</v>
      </c>
    </row>
    <row r="9" spans="1:14" ht="30.75" thickBot="1" x14ac:dyDescent="0.3">
      <c r="A9" s="6"/>
      <c r="B9" s="189" t="s">
        <v>776</v>
      </c>
      <c r="C9" s="189" t="s">
        <v>777</v>
      </c>
      <c r="D9" s="51" t="s">
        <v>84</v>
      </c>
      <c r="E9" s="256">
        <v>45</v>
      </c>
      <c r="F9" s="320">
        <v>0</v>
      </c>
      <c r="G9" s="15" t="str">
        <f t="shared" si="0"/>
        <v>Chartered Institute EL - Training</v>
      </c>
      <c r="K9" s="323" t="s">
        <v>731</v>
      </c>
      <c r="L9" s="324" t="s">
        <v>890</v>
      </c>
      <c r="M9" s="324" t="s">
        <v>895</v>
      </c>
      <c r="N9" s="324" t="s">
        <v>892</v>
      </c>
    </row>
    <row r="10" spans="1:14" ht="30.75" thickBot="1" x14ac:dyDescent="0.3">
      <c r="A10" s="210"/>
      <c r="B10" s="32" t="s">
        <v>776</v>
      </c>
      <c r="C10" s="189" t="s">
        <v>777</v>
      </c>
      <c r="D10" s="51" t="s">
        <v>84</v>
      </c>
      <c r="E10" s="256">
        <v>45</v>
      </c>
      <c r="F10" s="320">
        <v>0</v>
      </c>
      <c r="G10" s="15" t="str">
        <f t="shared" si="0"/>
        <v>Chartered Institute EL - Training</v>
      </c>
      <c r="K10" s="323" t="s">
        <v>727</v>
      </c>
      <c r="L10" s="324" t="s">
        <v>890</v>
      </c>
      <c r="M10" s="324" t="s">
        <v>896</v>
      </c>
      <c r="N10" s="324" t="s">
        <v>892</v>
      </c>
    </row>
    <row r="11" spans="1:14" ht="30.75" thickBot="1" x14ac:dyDescent="0.3">
      <c r="A11" s="12"/>
      <c r="B11" s="191" t="s">
        <v>776</v>
      </c>
      <c r="C11" s="189" t="s">
        <v>777</v>
      </c>
      <c r="D11" s="51" t="s">
        <v>84</v>
      </c>
      <c r="E11" s="256">
        <v>45</v>
      </c>
      <c r="F11" s="320">
        <v>0</v>
      </c>
      <c r="G11" s="15" t="str">
        <f t="shared" si="0"/>
        <v>Chartered Institute EL - Training</v>
      </c>
      <c r="K11" s="323" t="s">
        <v>730</v>
      </c>
      <c r="L11" s="324" t="s">
        <v>890</v>
      </c>
      <c r="M11" s="324" t="s">
        <v>897</v>
      </c>
      <c r="N11" s="324" t="s">
        <v>892</v>
      </c>
    </row>
    <row r="12" spans="1:14" ht="26.25" thickBot="1" x14ac:dyDescent="0.3">
      <c r="A12" s="6"/>
      <c r="B12" s="189" t="s">
        <v>778</v>
      </c>
      <c r="C12" s="189" t="s">
        <v>183</v>
      </c>
      <c r="D12" s="51" t="s">
        <v>779</v>
      </c>
      <c r="E12" s="256">
        <v>277.5</v>
      </c>
      <c r="F12" s="320">
        <v>0</v>
      </c>
      <c r="G12" s="15" t="str">
        <f t="shared" si="0"/>
        <v>Argos - Temp Accomadaion furnishing</v>
      </c>
      <c r="K12" s="323" t="s">
        <v>726</v>
      </c>
      <c r="L12" s="324" t="s">
        <v>890</v>
      </c>
      <c r="M12" s="324" t="s">
        <v>898</v>
      </c>
      <c r="N12" s="324" t="s">
        <v>892</v>
      </c>
    </row>
    <row r="13" spans="1:14" ht="15.75" thickBot="1" x14ac:dyDescent="0.3">
      <c r="A13" s="210" t="s">
        <v>80</v>
      </c>
      <c r="B13" s="426" t="s">
        <v>15</v>
      </c>
      <c r="C13" s="427"/>
      <c r="D13" s="6"/>
      <c r="E13" s="271"/>
      <c r="F13" s="317"/>
      <c r="G13" s="15" t="str">
        <f t="shared" si="0"/>
        <v xml:space="preserve"> - </v>
      </c>
      <c r="K13" s="323" t="s">
        <v>724</v>
      </c>
      <c r="L13" s="324" t="s">
        <v>890</v>
      </c>
      <c r="M13" s="324" t="s">
        <v>899</v>
      </c>
      <c r="N13" s="324" t="s">
        <v>892</v>
      </c>
    </row>
    <row r="14" spans="1:14" ht="15.75" thickBot="1" x14ac:dyDescent="0.3">
      <c r="A14" s="13"/>
      <c r="B14" s="188" t="s">
        <v>776</v>
      </c>
      <c r="C14" s="194" t="s">
        <v>780</v>
      </c>
      <c r="D14" s="194" t="s">
        <v>782</v>
      </c>
      <c r="E14" s="256">
        <v>240</v>
      </c>
      <c r="F14" s="318">
        <v>0</v>
      </c>
      <c r="G14" s="15" t="str">
        <f t="shared" si="0"/>
        <v>PWC Shop Digital - Digital Solutions</v>
      </c>
      <c r="K14" s="323" t="s">
        <v>900</v>
      </c>
      <c r="L14" s="324" t="s">
        <v>890</v>
      </c>
      <c r="M14" s="324" t="s">
        <v>901</v>
      </c>
      <c r="N14" s="324" t="s">
        <v>902</v>
      </c>
    </row>
    <row r="15" spans="1:14" ht="15.75" thickBot="1" x14ac:dyDescent="0.3">
      <c r="A15" s="201"/>
      <c r="B15" s="188" t="s">
        <v>778</v>
      </c>
      <c r="C15" s="194" t="s">
        <v>781</v>
      </c>
      <c r="D15" s="194" t="s">
        <v>783</v>
      </c>
      <c r="E15" s="272">
        <v>-246</v>
      </c>
      <c r="F15" s="319">
        <v>0</v>
      </c>
      <c r="G15" s="15" t="str">
        <f t="shared" si="0"/>
        <v>Security Meters - IT Security</v>
      </c>
      <c r="K15" s="323" t="s">
        <v>729</v>
      </c>
      <c r="L15" s="324" t="s">
        <v>890</v>
      </c>
      <c r="M15" s="324" t="s">
        <v>903</v>
      </c>
      <c r="N15" s="324" t="s">
        <v>902</v>
      </c>
    </row>
    <row r="16" spans="1:14" ht="15.75" thickBot="1" x14ac:dyDescent="0.3">
      <c r="A16" s="23" t="s">
        <v>81</v>
      </c>
      <c r="B16" s="426" t="s">
        <v>435</v>
      </c>
      <c r="C16" s="427"/>
      <c r="D16" s="6"/>
      <c r="E16" s="271"/>
      <c r="F16" s="317"/>
      <c r="G16" s="15" t="str">
        <f t="shared" si="0"/>
        <v xml:space="preserve"> - </v>
      </c>
      <c r="K16" s="323" t="s">
        <v>728</v>
      </c>
      <c r="L16" s="325"/>
      <c r="M16" s="324" t="s">
        <v>904</v>
      </c>
      <c r="N16" s="324"/>
    </row>
    <row r="17" spans="1:14" ht="15.75" thickBot="1" x14ac:dyDescent="0.3">
      <c r="A17" s="3"/>
      <c r="B17" s="188" t="s">
        <v>784</v>
      </c>
      <c r="C17" s="194" t="s">
        <v>786</v>
      </c>
      <c r="D17" s="194" t="s">
        <v>787</v>
      </c>
      <c r="E17" s="256">
        <v>238.8</v>
      </c>
      <c r="F17" s="318">
        <v>39.799999999999997</v>
      </c>
      <c r="G17" s="15" t="str">
        <f t="shared" si="0"/>
        <v>RTPI - Online CPD</v>
      </c>
      <c r="K17" s="323" t="s">
        <v>723</v>
      </c>
      <c r="L17" s="325"/>
      <c r="M17" s="324" t="s">
        <v>905</v>
      </c>
      <c r="N17" s="324"/>
    </row>
    <row r="18" spans="1:14" ht="15.75" thickBot="1" x14ac:dyDescent="0.3">
      <c r="A18" s="6"/>
      <c r="B18" s="189" t="s">
        <v>785</v>
      </c>
      <c r="C18" s="189" t="s">
        <v>249</v>
      </c>
      <c r="D18" s="189" t="s">
        <v>788</v>
      </c>
      <c r="E18" s="256">
        <v>39.299999999999997</v>
      </c>
      <c r="F18" s="318">
        <v>0</v>
      </c>
      <c r="G18" s="15" t="str">
        <f t="shared" si="0"/>
        <v>Amazon - Electronic Publications</v>
      </c>
      <c r="K18" s="323" t="s">
        <v>725</v>
      </c>
      <c r="L18" s="323"/>
      <c r="M18" s="323" t="s">
        <v>906</v>
      </c>
      <c r="N18" s="323"/>
    </row>
    <row r="19" spans="1:14" x14ac:dyDescent="0.25">
      <c r="A19" s="187" t="s">
        <v>14</v>
      </c>
      <c r="B19" s="209" t="s">
        <v>16</v>
      </c>
      <c r="C19" s="18"/>
      <c r="D19" s="18"/>
      <c r="E19" s="271"/>
      <c r="F19" s="317"/>
      <c r="G19" s="15" t="str">
        <f t="shared" si="0"/>
        <v xml:space="preserve"> - </v>
      </c>
    </row>
    <row r="20" spans="1:14" x14ac:dyDescent="0.25">
      <c r="A20" s="3"/>
      <c r="B20" s="188" t="s">
        <v>789</v>
      </c>
      <c r="C20" s="194" t="s">
        <v>792</v>
      </c>
      <c r="D20" s="194" t="s">
        <v>793</v>
      </c>
      <c r="E20" s="256">
        <v>226.8</v>
      </c>
      <c r="F20" s="318">
        <v>0</v>
      </c>
      <c r="G20" s="15" t="str">
        <f t="shared" si="0"/>
        <v>Vimeo - Video Training</v>
      </c>
    </row>
    <row r="21" spans="1:14" x14ac:dyDescent="0.25">
      <c r="A21" s="23"/>
      <c r="B21" s="31" t="s">
        <v>759</v>
      </c>
      <c r="C21" s="194" t="s">
        <v>590</v>
      </c>
      <c r="D21" s="194" t="s">
        <v>644</v>
      </c>
      <c r="E21" s="256">
        <v>27.99</v>
      </c>
      <c r="F21" s="318">
        <v>0</v>
      </c>
      <c r="G21" s="15" t="str">
        <f t="shared" si="0"/>
        <v>Zoom - Web Conferencing</v>
      </c>
    </row>
    <row r="22" spans="1:14" x14ac:dyDescent="0.25">
      <c r="A22" s="23"/>
      <c r="B22" s="31" t="s">
        <v>790</v>
      </c>
      <c r="C22" s="194" t="s">
        <v>369</v>
      </c>
      <c r="D22" s="194" t="s">
        <v>793</v>
      </c>
      <c r="E22" s="256">
        <v>22.27</v>
      </c>
      <c r="F22" s="318">
        <v>0</v>
      </c>
      <c r="G22" s="15" t="str">
        <f t="shared" si="0"/>
        <v>Pluralsight - Video Training</v>
      </c>
    </row>
    <row r="23" spans="1:14" x14ac:dyDescent="0.25">
      <c r="A23" s="6"/>
      <c r="B23" s="25" t="s">
        <v>791</v>
      </c>
      <c r="C23" s="189" t="s">
        <v>590</v>
      </c>
      <c r="D23" s="194" t="s">
        <v>644</v>
      </c>
      <c r="E23" s="256">
        <v>143.99</v>
      </c>
      <c r="F23" s="318">
        <v>0</v>
      </c>
      <c r="G23" s="15" t="str">
        <f t="shared" si="0"/>
        <v>Zoom - Web Conferencing</v>
      </c>
    </row>
    <row r="24" spans="1:14" ht="25.5" x14ac:dyDescent="0.25">
      <c r="A24" s="23" t="s">
        <v>19</v>
      </c>
      <c r="B24" s="24" t="s">
        <v>11</v>
      </c>
      <c r="C24" s="16"/>
      <c r="D24" s="16"/>
      <c r="E24" s="271"/>
      <c r="F24" s="317"/>
      <c r="G24" s="15" t="str">
        <f t="shared" si="0"/>
        <v xml:space="preserve"> - </v>
      </c>
    </row>
    <row r="25" spans="1:14" ht="30" x14ac:dyDescent="0.25">
      <c r="A25" s="6"/>
      <c r="B25" s="25" t="s">
        <v>759</v>
      </c>
      <c r="C25" s="189" t="s">
        <v>794</v>
      </c>
      <c r="D25" s="189" t="s">
        <v>795</v>
      </c>
      <c r="E25" s="256">
        <v>294</v>
      </c>
      <c r="F25" s="318">
        <v>0</v>
      </c>
      <c r="G25" s="15" t="str">
        <f t="shared" si="0"/>
        <v>Thomas Telford Ltd - Publishing Civil Engineers</v>
      </c>
    </row>
    <row r="26" spans="1:14" x14ac:dyDescent="0.25">
      <c r="A26" s="23"/>
      <c r="B26" s="24" t="s">
        <v>69</v>
      </c>
      <c r="C26" s="16"/>
      <c r="D26" s="16"/>
      <c r="E26" s="271"/>
      <c r="F26" s="317"/>
      <c r="G26" s="15" t="str">
        <f t="shared" si="0"/>
        <v xml:space="preserve"> - </v>
      </c>
    </row>
    <row r="27" spans="1:14" ht="25.5" x14ac:dyDescent="0.25">
      <c r="A27" s="30" t="s">
        <v>20</v>
      </c>
      <c r="B27" s="25" t="s">
        <v>759</v>
      </c>
      <c r="C27" s="189" t="s">
        <v>804</v>
      </c>
      <c r="D27" s="51" t="s">
        <v>803</v>
      </c>
      <c r="E27" s="256">
        <v>8.68</v>
      </c>
      <c r="F27" s="318">
        <v>0</v>
      </c>
      <c r="G27" s="15" t="str">
        <f t="shared" si="0"/>
        <v>GEM - Online Safeguarding Training</v>
      </c>
    </row>
    <row r="28" spans="1:14" x14ac:dyDescent="0.25">
      <c r="A28" s="23"/>
      <c r="B28" s="25" t="s">
        <v>773</v>
      </c>
      <c r="C28" s="189" t="s">
        <v>93</v>
      </c>
      <c r="D28" s="189" t="s">
        <v>805</v>
      </c>
      <c r="E28" s="256">
        <v>11.5</v>
      </c>
      <c r="F28" s="318">
        <v>1.92</v>
      </c>
      <c r="G28" s="15" t="str">
        <f t="shared" si="0"/>
        <v>Wilko - Battery</v>
      </c>
    </row>
    <row r="29" spans="1:14" x14ac:dyDescent="0.25">
      <c r="A29" s="6"/>
      <c r="B29" s="25" t="s">
        <v>796</v>
      </c>
      <c r="C29" s="189" t="s">
        <v>72</v>
      </c>
      <c r="D29" s="189" t="s">
        <v>176</v>
      </c>
      <c r="E29" s="256">
        <v>9.99</v>
      </c>
      <c r="F29" s="318">
        <v>1.67</v>
      </c>
      <c r="G29" s="15" t="str">
        <f t="shared" si="0"/>
        <v>Dropbox - Marketing</v>
      </c>
    </row>
    <row r="30" spans="1:14" x14ac:dyDescent="0.25">
      <c r="A30" s="23"/>
      <c r="B30" s="25" t="s">
        <v>790</v>
      </c>
      <c r="C30" s="189" t="s">
        <v>402</v>
      </c>
      <c r="D30" s="51" t="s">
        <v>772</v>
      </c>
      <c r="E30" s="256">
        <v>130</v>
      </c>
      <c r="F30" s="318">
        <v>0</v>
      </c>
      <c r="G30" s="15" t="str">
        <f t="shared" si="0"/>
        <v>Shoesmith - Key Cutting</v>
      </c>
    </row>
    <row r="31" spans="1:14" x14ac:dyDescent="0.25">
      <c r="A31" s="6"/>
      <c r="B31" s="189" t="s">
        <v>790</v>
      </c>
      <c r="C31" s="189" t="s">
        <v>590</v>
      </c>
      <c r="D31" s="189" t="s">
        <v>806</v>
      </c>
      <c r="E31" s="256">
        <v>11.99</v>
      </c>
      <c r="F31" s="318">
        <v>0</v>
      </c>
      <c r="G31" s="15" t="str">
        <f t="shared" si="0"/>
        <v>Zoom - Online Video Events</v>
      </c>
    </row>
    <row r="32" spans="1:14" ht="25.5" x14ac:dyDescent="0.25">
      <c r="A32" s="6"/>
      <c r="B32" s="189" t="s">
        <v>778</v>
      </c>
      <c r="C32" s="189" t="s">
        <v>800</v>
      </c>
      <c r="D32" s="189" t="s">
        <v>807</v>
      </c>
      <c r="E32" s="256">
        <v>22.99</v>
      </c>
      <c r="F32" s="318">
        <v>0</v>
      </c>
      <c r="G32" s="15" t="str">
        <f t="shared" si="0"/>
        <v>First4Magnets.com - Printable Magnets</v>
      </c>
    </row>
    <row r="33" spans="1:7" x14ac:dyDescent="0.25">
      <c r="A33" s="6"/>
      <c r="B33" s="189" t="s">
        <v>797</v>
      </c>
      <c r="C33" s="189" t="s">
        <v>801</v>
      </c>
      <c r="D33" s="189" t="s">
        <v>176</v>
      </c>
      <c r="E33" s="256">
        <v>39.75</v>
      </c>
      <c r="F33" s="318">
        <v>0</v>
      </c>
      <c r="G33" s="15" t="str">
        <f t="shared" si="0"/>
        <v>Mailchip - Marketing</v>
      </c>
    </row>
    <row r="34" spans="1:7" x14ac:dyDescent="0.25">
      <c r="A34" s="6"/>
      <c r="B34" s="189" t="s">
        <v>798</v>
      </c>
      <c r="C34" s="189" t="s">
        <v>802</v>
      </c>
      <c r="D34" s="189" t="s">
        <v>808</v>
      </c>
      <c r="E34" s="256">
        <v>40.78</v>
      </c>
      <c r="F34" s="318">
        <v>0</v>
      </c>
      <c r="G34" s="15" t="str">
        <f t="shared" si="0"/>
        <v xml:space="preserve">RS Components - Battery </v>
      </c>
    </row>
    <row r="35" spans="1:7" x14ac:dyDescent="0.25">
      <c r="A35" s="6"/>
      <c r="B35" s="189" t="s">
        <v>799</v>
      </c>
      <c r="C35" s="189" t="s">
        <v>633</v>
      </c>
      <c r="D35" s="189" t="s">
        <v>771</v>
      </c>
      <c r="E35" s="256">
        <v>143.5</v>
      </c>
      <c r="F35" s="318">
        <v>0</v>
      </c>
      <c r="G35" s="15" t="str">
        <f t="shared" si="0"/>
        <v>Shopify - Online Shop</v>
      </c>
    </row>
    <row r="36" spans="1:7" x14ac:dyDescent="0.25">
      <c r="A36" s="6"/>
      <c r="B36" s="16"/>
      <c r="C36" s="16"/>
      <c r="D36" s="16"/>
      <c r="E36" s="256"/>
      <c r="F36" s="318"/>
      <c r="G36" s="35"/>
    </row>
    <row r="37" spans="1:7" x14ac:dyDescent="0.25">
      <c r="A37" s="6"/>
      <c r="B37" s="16"/>
      <c r="C37" s="16"/>
      <c r="D37" s="21" t="s">
        <v>12</v>
      </c>
      <c r="E37" s="256">
        <v>1980.78</v>
      </c>
      <c r="F37" s="318">
        <f>SUM(F4:F35)</f>
        <v>43.39</v>
      </c>
      <c r="G37" s="35"/>
    </row>
  </sheetData>
  <mergeCells count="3">
    <mergeCell ref="A2:E2"/>
    <mergeCell ref="B13:C13"/>
    <mergeCell ref="B16:C16"/>
  </mergeCells>
  <pageMargins left="0.7" right="0.7" top="0.75" bottom="0.75" header="0.3" footer="0.3"/>
  <pageSetup paperSize="9" scale="82" orientation="landscape" r:id="rId1"/>
  <colBreaks count="1" manualBreakCount="1">
    <brk id="7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5FA3-3A04-493A-9A0A-354DBC509CB5}">
  <sheetPr>
    <tabColor rgb="FF92D050"/>
    <pageSetUpPr fitToPage="1"/>
  </sheetPr>
  <dimension ref="A1:N38"/>
  <sheetViews>
    <sheetView view="pageBreakPreview" zoomScale="60" zoomScaleNormal="100" workbookViewId="0">
      <selection activeCell="C18" sqref="C18"/>
    </sheetView>
  </sheetViews>
  <sheetFormatPr defaultRowHeight="15" x14ac:dyDescent="0.25"/>
  <cols>
    <col min="1" max="1" width="9.28515625" bestFit="1" customWidth="1"/>
    <col min="2" max="2" width="18.85546875" bestFit="1" customWidth="1"/>
    <col min="3" max="3" width="20.5703125" bestFit="1" customWidth="1"/>
    <col min="4" max="4" width="26.85546875" bestFit="1" customWidth="1"/>
    <col min="5" max="5" width="16.7109375" customWidth="1"/>
    <col min="6" max="6" width="14.28515625" style="332" bestFit="1" customWidth="1"/>
    <col min="7" max="7" width="36.85546875" bestFit="1" customWidth="1"/>
    <col min="8" max="8" width="15.28515625" customWidth="1"/>
    <col min="11" max="11" width="12.140625" bestFit="1" customWidth="1"/>
    <col min="12" max="12" width="2.28515625" bestFit="1" customWidth="1"/>
    <col min="13" max="13" width="50.28515625" bestFit="1" customWidth="1"/>
    <col min="14" max="14" width="2.28515625" bestFit="1" customWidth="1"/>
  </cols>
  <sheetData>
    <row r="1" spans="1:14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11" t="s">
        <v>10</v>
      </c>
      <c r="F1" s="327" t="s">
        <v>39</v>
      </c>
      <c r="G1" s="11" t="s">
        <v>720</v>
      </c>
      <c r="H1" s="11" t="s">
        <v>907</v>
      </c>
    </row>
    <row r="2" spans="1:14" x14ac:dyDescent="0.25">
      <c r="A2" s="428"/>
      <c r="B2" s="428"/>
      <c r="C2" s="428"/>
      <c r="D2" s="428"/>
      <c r="E2" s="428"/>
      <c r="F2" s="428"/>
      <c r="G2" s="35"/>
      <c r="H2" s="35"/>
    </row>
    <row r="3" spans="1:14" ht="15.75" thickBot="1" x14ac:dyDescent="0.3">
      <c r="A3" s="8" t="s">
        <v>5</v>
      </c>
      <c r="B3" s="19" t="s">
        <v>13</v>
      </c>
      <c r="C3" s="7"/>
      <c r="D3" s="7"/>
      <c r="E3" s="7"/>
      <c r="F3" s="328"/>
      <c r="G3" s="9"/>
      <c r="H3" s="35"/>
      <c r="I3" t="s">
        <v>716</v>
      </c>
    </row>
    <row r="4" spans="1:14" ht="15.75" thickBot="1" x14ac:dyDescent="0.3">
      <c r="A4" s="3"/>
      <c r="B4" s="188" t="s">
        <v>809</v>
      </c>
      <c r="C4" s="194" t="s">
        <v>165</v>
      </c>
      <c r="D4" s="194" t="s">
        <v>450</v>
      </c>
      <c r="E4" s="256">
        <v>267.5</v>
      </c>
      <c r="F4" s="329">
        <v>0</v>
      </c>
      <c r="G4" s="15" t="str">
        <f>_xlfn.CONCAT(C4,$I$3,D4)</f>
        <v>DVLA - Vehicle Tax</v>
      </c>
      <c r="H4" s="35"/>
      <c r="K4" s="321" t="s">
        <v>889</v>
      </c>
      <c r="L4" s="322" t="s">
        <v>890</v>
      </c>
      <c r="M4" s="322" t="s">
        <v>891</v>
      </c>
      <c r="N4" s="322" t="s">
        <v>892</v>
      </c>
    </row>
    <row r="5" spans="1:14" ht="15.75" thickBot="1" x14ac:dyDescent="0.3">
      <c r="A5" s="187" t="s">
        <v>63</v>
      </c>
      <c r="B5" s="209" t="s">
        <v>6</v>
      </c>
      <c r="C5" s="18"/>
      <c r="D5" s="18"/>
      <c r="E5" s="256"/>
      <c r="F5" s="329"/>
      <c r="G5" s="15" t="str">
        <f t="shared" ref="G5:G28" si="0">_xlfn.CONCAT(C5,$I$3,D5)</f>
        <v xml:space="preserve"> - </v>
      </c>
      <c r="H5" s="35"/>
      <c r="I5" s="333"/>
      <c r="K5" s="323" t="s">
        <v>893</v>
      </c>
      <c r="L5" s="324" t="s">
        <v>890</v>
      </c>
      <c r="M5" s="324" t="s">
        <v>894</v>
      </c>
      <c r="N5" s="324" t="s">
        <v>892</v>
      </c>
    </row>
    <row r="6" spans="1:14" ht="16.5" thickBot="1" x14ac:dyDescent="0.3">
      <c r="A6" s="3"/>
      <c r="B6" s="188" t="s">
        <v>810</v>
      </c>
      <c r="C6" s="194" t="s">
        <v>153</v>
      </c>
      <c r="D6" s="194" t="s">
        <v>746</v>
      </c>
      <c r="E6" s="256">
        <v>135.19999999999999</v>
      </c>
      <c r="F6" s="329">
        <v>0</v>
      </c>
      <c r="G6" s="15" t="str">
        <f t="shared" si="0"/>
        <v>Facebook - Facebook Ads</v>
      </c>
      <c r="H6" s="334" t="s">
        <v>908</v>
      </c>
      <c r="K6" s="323" t="s">
        <v>731</v>
      </c>
      <c r="L6" s="324" t="s">
        <v>890</v>
      </c>
      <c r="M6" s="324" t="s">
        <v>895</v>
      </c>
      <c r="N6" s="324" t="s">
        <v>892</v>
      </c>
    </row>
    <row r="7" spans="1:14" ht="16.5" thickBot="1" x14ac:dyDescent="0.3">
      <c r="A7" s="6"/>
      <c r="B7" s="189" t="s">
        <v>811</v>
      </c>
      <c r="C7" s="189" t="s">
        <v>152</v>
      </c>
      <c r="D7" s="51" t="s">
        <v>812</v>
      </c>
      <c r="E7" s="256">
        <v>69.599999999999994</v>
      </c>
      <c r="F7" s="330">
        <v>0</v>
      </c>
      <c r="G7" s="15" t="str">
        <f t="shared" si="0"/>
        <v>Speednames - Domain Names</v>
      </c>
      <c r="H7" s="335" t="str">
        <f>[1]Sheet1!$D$19</f>
        <v>1590/306403</v>
      </c>
      <c r="K7" s="323" t="s">
        <v>727</v>
      </c>
      <c r="L7" s="324" t="s">
        <v>890</v>
      </c>
      <c r="M7" s="324" t="s">
        <v>896</v>
      </c>
      <c r="N7" s="324" t="s">
        <v>892</v>
      </c>
    </row>
    <row r="8" spans="1:14" ht="15.75" thickBot="1" x14ac:dyDescent="0.3">
      <c r="A8" s="30" t="s">
        <v>64</v>
      </c>
      <c r="B8" s="30" t="s">
        <v>16</v>
      </c>
      <c r="C8" s="189"/>
      <c r="D8" s="51"/>
      <c r="E8" s="256"/>
      <c r="F8" s="330"/>
      <c r="G8" s="15" t="str">
        <f t="shared" si="0"/>
        <v xml:space="preserve"> - </v>
      </c>
      <c r="H8" s="35"/>
      <c r="K8" s="323" t="s">
        <v>730</v>
      </c>
      <c r="L8" s="324" t="s">
        <v>890</v>
      </c>
      <c r="M8" s="324" t="s">
        <v>897</v>
      </c>
      <c r="N8" s="324" t="s">
        <v>892</v>
      </c>
    </row>
    <row r="9" spans="1:14" ht="15.75" thickBot="1" x14ac:dyDescent="0.3">
      <c r="A9" s="6"/>
      <c r="B9" s="189" t="s">
        <v>813</v>
      </c>
      <c r="C9" s="189" t="s">
        <v>590</v>
      </c>
      <c r="D9" s="51" t="s">
        <v>644</v>
      </c>
      <c r="E9" s="256">
        <v>27.99</v>
      </c>
      <c r="F9" s="330">
        <v>0</v>
      </c>
      <c r="G9" s="15" t="str">
        <f t="shared" si="0"/>
        <v>Zoom - Web Conferencing</v>
      </c>
      <c r="H9" s="35"/>
      <c r="K9" s="323" t="s">
        <v>726</v>
      </c>
      <c r="L9" s="324" t="s">
        <v>890</v>
      </c>
      <c r="M9" s="324" t="s">
        <v>898</v>
      </c>
      <c r="N9" s="324" t="s">
        <v>892</v>
      </c>
    </row>
    <row r="10" spans="1:14" ht="15.75" thickBot="1" x14ac:dyDescent="0.3">
      <c r="A10" s="210"/>
      <c r="B10" s="32" t="s">
        <v>814</v>
      </c>
      <c r="C10" s="197" t="s">
        <v>369</v>
      </c>
      <c r="D10" s="194" t="s">
        <v>793</v>
      </c>
      <c r="E10" s="256">
        <v>26.47</v>
      </c>
      <c r="F10" s="330">
        <v>0</v>
      </c>
      <c r="G10" s="15" t="str">
        <f t="shared" si="0"/>
        <v>Pluralsight - Video Training</v>
      </c>
      <c r="H10" s="35"/>
      <c r="K10" s="323" t="s">
        <v>724</v>
      </c>
      <c r="L10" s="324" t="s">
        <v>890</v>
      </c>
      <c r="M10" s="324" t="s">
        <v>899</v>
      </c>
      <c r="N10" s="324" t="s">
        <v>892</v>
      </c>
    </row>
    <row r="11" spans="1:14" ht="15.75" thickBot="1" x14ac:dyDescent="0.3">
      <c r="A11" s="12"/>
      <c r="B11" s="191" t="s">
        <v>815</v>
      </c>
      <c r="C11" s="192" t="s">
        <v>590</v>
      </c>
      <c r="D11" s="51" t="s">
        <v>644</v>
      </c>
      <c r="E11" s="256">
        <v>143.99</v>
      </c>
      <c r="F11" s="329">
        <v>0</v>
      </c>
      <c r="G11" s="15" t="str">
        <f t="shared" si="0"/>
        <v>Zoom - Web Conferencing</v>
      </c>
      <c r="H11" s="35"/>
      <c r="K11" s="323" t="s">
        <v>900</v>
      </c>
      <c r="L11" s="324" t="s">
        <v>890</v>
      </c>
      <c r="M11" s="324" t="s">
        <v>901</v>
      </c>
      <c r="N11" s="324" t="s">
        <v>902</v>
      </c>
    </row>
    <row r="12" spans="1:14" ht="15.75" thickBot="1" x14ac:dyDescent="0.3">
      <c r="A12" s="6"/>
      <c r="B12" s="189" t="s">
        <v>816</v>
      </c>
      <c r="C12" s="189" t="s">
        <v>818</v>
      </c>
      <c r="D12" s="194" t="s">
        <v>754</v>
      </c>
      <c r="E12" s="256">
        <v>2</v>
      </c>
      <c r="F12" s="330">
        <v>0</v>
      </c>
      <c r="G12" s="15" t="str">
        <f t="shared" si="0"/>
        <v>St Albans Council - Subscription</v>
      </c>
      <c r="H12" s="35"/>
      <c r="K12" s="323" t="s">
        <v>729</v>
      </c>
      <c r="L12" s="324" t="s">
        <v>890</v>
      </c>
      <c r="M12" s="324" t="s">
        <v>903</v>
      </c>
      <c r="N12" s="324" t="s">
        <v>902</v>
      </c>
    </row>
    <row r="13" spans="1:14" ht="15.75" thickBot="1" x14ac:dyDescent="0.3">
      <c r="A13" s="13"/>
      <c r="B13" s="188" t="s">
        <v>817</v>
      </c>
      <c r="C13" s="194" t="s">
        <v>590</v>
      </c>
      <c r="D13" s="51" t="s">
        <v>644</v>
      </c>
      <c r="E13" s="256">
        <v>103.07</v>
      </c>
      <c r="F13" s="329">
        <v>0</v>
      </c>
      <c r="G13" s="15" t="str">
        <f t="shared" si="0"/>
        <v>Zoom - Web Conferencing</v>
      </c>
      <c r="H13" s="35"/>
      <c r="K13" s="323" t="s">
        <v>728</v>
      </c>
      <c r="L13" s="325"/>
      <c r="M13" s="324" t="s">
        <v>904</v>
      </c>
      <c r="N13" s="324"/>
    </row>
    <row r="14" spans="1:14" ht="26.25" thickBot="1" x14ac:dyDescent="0.3">
      <c r="A14" s="201" t="s">
        <v>80</v>
      </c>
      <c r="B14" s="209" t="s">
        <v>819</v>
      </c>
      <c r="C14" s="18"/>
      <c r="D14" s="18"/>
      <c r="E14" s="256"/>
      <c r="F14" s="329"/>
      <c r="G14" s="15" t="str">
        <f t="shared" si="0"/>
        <v xml:space="preserve"> - </v>
      </c>
      <c r="H14" s="35"/>
      <c r="K14" s="323" t="s">
        <v>723</v>
      </c>
      <c r="L14" s="325"/>
      <c r="M14" s="324" t="s">
        <v>905</v>
      </c>
      <c r="N14" s="324"/>
    </row>
    <row r="15" spans="1:14" ht="15.75" thickBot="1" x14ac:dyDescent="0.3">
      <c r="A15" s="13"/>
      <c r="B15" s="188" t="s">
        <v>820</v>
      </c>
      <c r="C15" s="189" t="s">
        <v>777</v>
      </c>
      <c r="D15" s="194" t="s">
        <v>84</v>
      </c>
      <c r="E15" s="256">
        <v>99</v>
      </c>
      <c r="F15" s="329">
        <v>0</v>
      </c>
      <c r="G15" s="15" t="str">
        <f t="shared" si="0"/>
        <v>Chartered Institute EL - Training</v>
      </c>
      <c r="H15" s="336"/>
      <c r="K15" s="323" t="s">
        <v>725</v>
      </c>
      <c r="L15" s="323"/>
      <c r="M15" s="323" t="s">
        <v>906</v>
      </c>
      <c r="N15" s="323"/>
    </row>
    <row r="16" spans="1:14" x14ac:dyDescent="0.25">
      <c r="A16" s="30" t="s">
        <v>81</v>
      </c>
      <c r="B16" s="21" t="s">
        <v>69</v>
      </c>
      <c r="C16" s="189"/>
      <c r="D16" s="189"/>
      <c r="E16" s="256"/>
      <c r="F16" s="330"/>
      <c r="G16" s="15" t="str">
        <f t="shared" si="0"/>
        <v xml:space="preserve"> - </v>
      </c>
      <c r="H16" s="35"/>
    </row>
    <row r="17" spans="1:8" x14ac:dyDescent="0.25">
      <c r="A17" s="5"/>
      <c r="B17" s="32" t="s">
        <v>449</v>
      </c>
      <c r="C17" s="189" t="s">
        <v>153</v>
      </c>
      <c r="D17" s="194" t="s">
        <v>746</v>
      </c>
      <c r="E17" s="256">
        <v>39.15</v>
      </c>
      <c r="F17" s="330">
        <v>0</v>
      </c>
      <c r="G17" s="15" t="str">
        <f t="shared" si="0"/>
        <v>Facebook - Facebook Ads</v>
      </c>
      <c r="H17" s="35"/>
    </row>
    <row r="18" spans="1:8" x14ac:dyDescent="0.25">
      <c r="A18" s="187"/>
      <c r="B18" s="188" t="s">
        <v>821</v>
      </c>
      <c r="C18" s="194" t="s">
        <v>72</v>
      </c>
      <c r="D18" s="194" t="s">
        <v>834</v>
      </c>
      <c r="E18" s="256">
        <v>9.99</v>
      </c>
      <c r="F18" s="329">
        <v>1.67</v>
      </c>
      <c r="G18" s="15" t="str">
        <f t="shared" si="0"/>
        <v>Dropbox - File Hosting</v>
      </c>
      <c r="H18" s="35"/>
    </row>
    <row r="19" spans="1:8" x14ac:dyDescent="0.25">
      <c r="A19" s="3"/>
      <c r="B19" s="188" t="s">
        <v>822</v>
      </c>
      <c r="C19" s="194" t="s">
        <v>73</v>
      </c>
      <c r="D19" s="194" t="s">
        <v>833</v>
      </c>
      <c r="E19" s="256">
        <v>40.200000000000003</v>
      </c>
      <c r="F19" s="329">
        <v>6.7</v>
      </c>
      <c r="G19" s="15" t="str">
        <f t="shared" si="0"/>
        <v>Paypal - Cellpack</v>
      </c>
      <c r="H19" s="35"/>
    </row>
    <row r="20" spans="1:8" x14ac:dyDescent="0.25">
      <c r="A20" s="23"/>
      <c r="B20" s="31" t="s">
        <v>822</v>
      </c>
      <c r="C20" s="194" t="s">
        <v>828</v>
      </c>
      <c r="D20" s="194" t="s">
        <v>835</v>
      </c>
      <c r="E20" s="256">
        <v>-40.78</v>
      </c>
      <c r="F20" s="329">
        <v>0</v>
      </c>
      <c r="G20" s="15" t="str">
        <f t="shared" si="0"/>
        <v>UK RS Online - Delivery Charges</v>
      </c>
      <c r="H20" s="35"/>
    </row>
    <row r="21" spans="1:8" x14ac:dyDescent="0.25">
      <c r="A21" s="23"/>
      <c r="B21" s="31" t="s">
        <v>814</v>
      </c>
      <c r="C21" s="194" t="s">
        <v>590</v>
      </c>
      <c r="D21" s="51" t="s">
        <v>644</v>
      </c>
      <c r="E21" s="256">
        <v>11.99</v>
      </c>
      <c r="F21" s="329">
        <v>0</v>
      </c>
      <c r="G21" s="15" t="str">
        <f t="shared" si="0"/>
        <v>Zoom - Web Conferencing</v>
      </c>
      <c r="H21" s="35"/>
    </row>
    <row r="22" spans="1:8" x14ac:dyDescent="0.25">
      <c r="A22" s="5"/>
      <c r="B22" s="32" t="s">
        <v>823</v>
      </c>
      <c r="C22" s="189" t="s">
        <v>142</v>
      </c>
      <c r="D22" s="194" t="s">
        <v>830</v>
      </c>
      <c r="E22" s="256">
        <v>49.1</v>
      </c>
      <c r="F22" s="330">
        <v>0</v>
      </c>
      <c r="G22" s="15" t="str">
        <f t="shared" si="0"/>
        <v>EB - Mental Health Awareness</v>
      </c>
      <c r="H22" s="35"/>
    </row>
    <row r="23" spans="1:8" x14ac:dyDescent="0.25">
      <c r="A23" s="187"/>
      <c r="B23" s="188" t="s">
        <v>824</v>
      </c>
      <c r="C23" s="194" t="s">
        <v>327</v>
      </c>
      <c r="D23" s="194" t="s">
        <v>832</v>
      </c>
      <c r="E23" s="256">
        <v>39.39</v>
      </c>
      <c r="F23" s="329">
        <v>0</v>
      </c>
      <c r="G23" s="15" t="str">
        <f t="shared" si="0"/>
        <v>Mailchimp - Mail</v>
      </c>
      <c r="H23" s="35"/>
    </row>
    <row r="24" spans="1:8" x14ac:dyDescent="0.25">
      <c r="A24" s="3"/>
      <c r="B24" s="188" t="s">
        <v>825</v>
      </c>
      <c r="C24" s="194" t="s">
        <v>153</v>
      </c>
      <c r="D24" s="194" t="s">
        <v>746</v>
      </c>
      <c r="E24" s="256">
        <v>40</v>
      </c>
      <c r="F24" s="329">
        <v>0</v>
      </c>
      <c r="G24" s="15" t="str">
        <f t="shared" si="0"/>
        <v>Facebook - Facebook Ads</v>
      </c>
      <c r="H24" s="35"/>
    </row>
    <row r="25" spans="1:8" x14ac:dyDescent="0.25">
      <c r="A25" s="23"/>
      <c r="B25" s="31" t="s">
        <v>826</v>
      </c>
      <c r="C25" s="194" t="s">
        <v>99</v>
      </c>
      <c r="D25" s="194" t="s">
        <v>542</v>
      </c>
      <c r="E25" s="256">
        <v>7</v>
      </c>
      <c r="F25" s="329">
        <v>0</v>
      </c>
      <c r="G25" s="15" t="str">
        <f t="shared" si="0"/>
        <v>Tesco - Event</v>
      </c>
      <c r="H25" s="35"/>
    </row>
    <row r="26" spans="1:8" ht="25.5" x14ac:dyDescent="0.25">
      <c r="A26" s="23"/>
      <c r="B26" s="31" t="s">
        <v>826</v>
      </c>
      <c r="C26" s="194" t="s">
        <v>829</v>
      </c>
      <c r="D26" s="194" t="s">
        <v>831</v>
      </c>
      <c r="E26" s="256">
        <v>95</v>
      </c>
      <c r="F26" s="329">
        <v>0</v>
      </c>
      <c r="G26" s="15" t="str">
        <f t="shared" si="0"/>
        <v>EB Creative Consultants - Business Creative</v>
      </c>
      <c r="H26" s="35"/>
    </row>
    <row r="27" spans="1:8" x14ac:dyDescent="0.25">
      <c r="A27" s="5"/>
      <c r="B27" s="32" t="s">
        <v>826</v>
      </c>
      <c r="C27" s="189" t="s">
        <v>590</v>
      </c>
      <c r="D27" s="51" t="s">
        <v>644</v>
      </c>
      <c r="E27" s="256">
        <v>15.48</v>
      </c>
      <c r="F27" s="330">
        <v>0</v>
      </c>
      <c r="G27" s="15" t="str">
        <f t="shared" si="0"/>
        <v>Zoom - Web Conferencing</v>
      </c>
      <c r="H27" s="35"/>
    </row>
    <row r="28" spans="1:8" x14ac:dyDescent="0.25">
      <c r="A28" s="187"/>
      <c r="B28" s="188" t="s">
        <v>827</v>
      </c>
      <c r="C28" s="194" t="s">
        <v>633</v>
      </c>
      <c r="D28" s="189" t="s">
        <v>771</v>
      </c>
      <c r="E28" s="256">
        <v>141.91999999999999</v>
      </c>
      <c r="F28" s="329">
        <v>0</v>
      </c>
      <c r="G28" s="15" t="str">
        <f t="shared" si="0"/>
        <v>Shopify - Online Shop</v>
      </c>
      <c r="H28" s="35"/>
    </row>
    <row r="29" spans="1:8" x14ac:dyDescent="0.25">
      <c r="A29" s="3"/>
      <c r="B29" s="188"/>
      <c r="C29" s="18"/>
      <c r="D29" s="18"/>
      <c r="E29" s="256"/>
      <c r="F29" s="329"/>
      <c r="G29" s="15"/>
      <c r="H29" s="35"/>
    </row>
    <row r="30" spans="1:8" x14ac:dyDescent="0.25">
      <c r="A30" s="23"/>
      <c r="B30" s="31"/>
      <c r="C30" s="18"/>
      <c r="D30" s="273" t="s">
        <v>147</v>
      </c>
      <c r="E30" s="256">
        <f>SUM(E4:E29)</f>
        <v>1323.2600000000002</v>
      </c>
      <c r="F30" s="329">
        <f>SUM(F4:F28)</f>
        <v>8.370000000000001</v>
      </c>
      <c r="G30" s="15"/>
      <c r="H30" s="35"/>
    </row>
    <row r="31" spans="1:8" x14ac:dyDescent="0.25">
      <c r="A31" s="23"/>
      <c r="B31" s="31"/>
      <c r="C31" s="18"/>
      <c r="D31" s="18"/>
      <c r="E31" s="256"/>
      <c r="F31" s="329"/>
      <c r="G31" s="15"/>
      <c r="H31" s="35"/>
    </row>
    <row r="32" spans="1:8" x14ac:dyDescent="0.25">
      <c r="A32" s="6"/>
      <c r="B32" s="25"/>
      <c r="C32" s="16"/>
      <c r="D32" s="51"/>
      <c r="E32" s="256"/>
      <c r="F32" s="330"/>
      <c r="G32" s="15" t="str">
        <f t="shared" ref="G32:G35" si="1">_xlfn.CONCAT(C32,$J$4,D32)</f>
        <v/>
      </c>
      <c r="H32" s="35"/>
    </row>
    <row r="33" spans="6:8" x14ac:dyDescent="0.25">
      <c r="F33" s="331"/>
      <c r="G33" s="237" t="str">
        <f t="shared" si="1"/>
        <v/>
      </c>
      <c r="H33" s="326"/>
    </row>
    <row r="34" spans="6:8" x14ac:dyDescent="0.25">
      <c r="F34" s="331"/>
      <c r="G34" s="237" t="str">
        <f t="shared" si="1"/>
        <v/>
      </c>
      <c r="H34" s="326"/>
    </row>
    <row r="35" spans="6:8" x14ac:dyDescent="0.25">
      <c r="F35" s="331"/>
      <c r="G35" s="237" t="str">
        <f t="shared" si="1"/>
        <v/>
      </c>
      <c r="H35" s="326"/>
    </row>
    <row r="36" spans="6:8" x14ac:dyDescent="0.25">
      <c r="F36" s="331"/>
      <c r="G36" s="326"/>
      <c r="H36" s="326"/>
    </row>
    <row r="37" spans="6:8" x14ac:dyDescent="0.25">
      <c r="F37" s="331"/>
      <c r="G37" s="326"/>
      <c r="H37" s="326"/>
    </row>
    <row r="38" spans="6:8" x14ac:dyDescent="0.25">
      <c r="F38" s="331"/>
      <c r="G38" s="326"/>
      <c r="H38" s="326"/>
    </row>
  </sheetData>
  <mergeCells count="1">
    <mergeCell ref="A2:F2"/>
  </mergeCells>
  <phoneticPr fontId="37" type="noConversion"/>
  <pageMargins left="0.7" right="0.7" top="0.75" bottom="0.75" header="0.3" footer="0.3"/>
  <pageSetup scale="77" orientation="landscape" r:id="rId1"/>
  <colBreaks count="1" manualBreakCount="1">
    <brk id="8" max="34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DE9F-548E-4A3E-B733-418C01DE374D}">
  <sheetPr>
    <tabColor theme="9" tint="0.59999389629810485"/>
    <pageSetUpPr fitToPage="1"/>
  </sheetPr>
  <dimension ref="A1:M48"/>
  <sheetViews>
    <sheetView view="pageBreakPreview" zoomScale="60" zoomScaleNormal="85" workbookViewId="0">
      <selection activeCell="C37" sqref="C37:G37"/>
    </sheetView>
  </sheetViews>
  <sheetFormatPr defaultRowHeight="15" x14ac:dyDescent="0.25"/>
  <cols>
    <col min="1" max="1" width="22.85546875" customWidth="1"/>
    <col min="2" max="2" width="30.7109375" customWidth="1"/>
    <col min="3" max="3" width="27.140625" customWidth="1"/>
    <col min="4" max="4" width="25.28515625" customWidth="1"/>
    <col min="5" max="5" width="29.5703125" customWidth="1"/>
    <col min="6" max="6" width="24" style="261" customWidth="1"/>
    <col min="7" max="7" width="43.28515625" style="339" customWidth="1"/>
    <col min="10" max="10" width="12.140625" bestFit="1" customWidth="1"/>
    <col min="11" max="11" width="2.28515625" bestFit="1" customWidth="1"/>
    <col min="12" max="12" width="50.140625" bestFit="1" customWidth="1"/>
    <col min="13" max="13" width="2.28515625" bestFit="1" customWidth="1"/>
  </cols>
  <sheetData>
    <row r="1" spans="1:13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11" t="s">
        <v>10</v>
      </c>
      <c r="F1" s="255" t="s">
        <v>39</v>
      </c>
      <c r="G1" s="11" t="s">
        <v>720</v>
      </c>
    </row>
    <row r="2" spans="1:13" ht="15.75" thickBot="1" x14ac:dyDescent="0.3">
      <c r="A2" s="295" t="s">
        <v>5</v>
      </c>
      <c r="B2" s="280" t="s">
        <v>18</v>
      </c>
      <c r="C2" s="281"/>
      <c r="D2" s="281"/>
      <c r="E2" s="275"/>
      <c r="F2" s="258"/>
      <c r="G2" s="337"/>
      <c r="H2" t="s">
        <v>716</v>
      </c>
    </row>
    <row r="3" spans="1:13" ht="15.75" thickBot="1" x14ac:dyDescent="0.3">
      <c r="A3" s="296"/>
      <c r="B3" s="277">
        <v>44245</v>
      </c>
      <c r="C3" s="289" t="s">
        <v>843</v>
      </c>
      <c r="D3" s="289" t="s">
        <v>844</v>
      </c>
      <c r="E3" s="301">
        <v>215.84</v>
      </c>
      <c r="F3" s="340"/>
      <c r="G3" s="338" t="str">
        <f>_xlfn.CONCAT(C3,$H$2,D3)</f>
        <v>Wufoo.com - IT Form</v>
      </c>
      <c r="J3" s="321" t="s">
        <v>889</v>
      </c>
      <c r="K3" s="322" t="s">
        <v>890</v>
      </c>
      <c r="L3" s="322" t="s">
        <v>891</v>
      </c>
      <c r="M3" s="322" t="s">
        <v>892</v>
      </c>
    </row>
    <row r="4" spans="1:13" ht="15.75" thickBot="1" x14ac:dyDescent="0.3">
      <c r="A4" s="296"/>
      <c r="B4" s="188"/>
      <c r="C4" s="289"/>
      <c r="D4" s="289"/>
      <c r="E4" s="301"/>
      <c r="F4" s="340"/>
      <c r="G4" s="338" t="str">
        <f t="shared" ref="G4:G45" si="0">_xlfn.CONCAT(C4,$H$2,D4)</f>
        <v xml:space="preserve"> - </v>
      </c>
      <c r="J4" s="323" t="s">
        <v>893</v>
      </c>
      <c r="K4" s="324" t="s">
        <v>890</v>
      </c>
      <c r="L4" s="324" t="s">
        <v>894</v>
      </c>
      <c r="M4" s="324" t="s">
        <v>892</v>
      </c>
    </row>
    <row r="5" spans="1:13" ht="15.75" thickBot="1" x14ac:dyDescent="0.3">
      <c r="A5" s="210" t="s">
        <v>63</v>
      </c>
      <c r="B5" s="209" t="s">
        <v>6</v>
      </c>
      <c r="C5" s="289"/>
      <c r="D5" s="289"/>
      <c r="E5" s="301"/>
      <c r="F5" s="340"/>
      <c r="G5" s="338" t="str">
        <f t="shared" si="0"/>
        <v xml:space="preserve"> - </v>
      </c>
      <c r="J5" s="323" t="s">
        <v>731</v>
      </c>
      <c r="K5" s="324" t="s">
        <v>890</v>
      </c>
      <c r="L5" s="324" t="s">
        <v>895</v>
      </c>
      <c r="M5" s="324" t="s">
        <v>892</v>
      </c>
    </row>
    <row r="6" spans="1:13" ht="15.75" thickBot="1" x14ac:dyDescent="0.3">
      <c r="A6" s="296"/>
      <c r="B6" s="278">
        <v>44245</v>
      </c>
      <c r="C6" s="278" t="s">
        <v>153</v>
      </c>
      <c r="D6" s="278" t="s">
        <v>746</v>
      </c>
      <c r="E6" s="301">
        <v>80.94</v>
      </c>
      <c r="F6" s="340">
        <v>0</v>
      </c>
      <c r="G6" s="338" t="str">
        <f t="shared" si="0"/>
        <v>Facebook - Facebook Ads</v>
      </c>
      <c r="J6" s="323" t="s">
        <v>727</v>
      </c>
      <c r="K6" s="324" t="s">
        <v>890</v>
      </c>
      <c r="L6" s="324" t="s">
        <v>896</v>
      </c>
      <c r="M6" s="324" t="s">
        <v>892</v>
      </c>
    </row>
    <row r="7" spans="1:13" ht="15.75" thickBot="1" x14ac:dyDescent="0.3">
      <c r="A7" s="297"/>
      <c r="B7" s="202"/>
      <c r="C7" s="21"/>
      <c r="D7" s="49"/>
      <c r="E7" s="302"/>
      <c r="F7" s="340"/>
      <c r="G7" s="338" t="str">
        <f t="shared" si="0"/>
        <v xml:space="preserve"> - </v>
      </c>
      <c r="J7" s="323" t="s">
        <v>730</v>
      </c>
      <c r="K7" s="324" t="s">
        <v>890</v>
      </c>
      <c r="L7" s="324" t="s">
        <v>897</v>
      </c>
      <c r="M7" s="324" t="s">
        <v>892</v>
      </c>
    </row>
    <row r="8" spans="1:13" ht="15.75" thickBot="1" x14ac:dyDescent="0.3">
      <c r="A8" s="210" t="s">
        <v>64</v>
      </c>
      <c r="B8" s="211" t="s">
        <v>13</v>
      </c>
      <c r="C8" s="290"/>
      <c r="D8" s="21"/>
      <c r="E8" s="302"/>
      <c r="F8" s="340"/>
      <c r="G8" s="338" t="str">
        <f t="shared" si="0"/>
        <v xml:space="preserve"> - </v>
      </c>
      <c r="J8" s="323" t="s">
        <v>726</v>
      </c>
      <c r="K8" s="324" t="s">
        <v>890</v>
      </c>
      <c r="L8" s="324" t="s">
        <v>898</v>
      </c>
      <c r="M8" s="324" t="s">
        <v>892</v>
      </c>
    </row>
    <row r="9" spans="1:13" ht="15.75" thickBot="1" x14ac:dyDescent="0.3">
      <c r="A9" s="298"/>
      <c r="B9" s="278">
        <v>44226</v>
      </c>
      <c r="C9" s="291" t="s">
        <v>836</v>
      </c>
      <c r="D9" s="291" t="s">
        <v>837</v>
      </c>
      <c r="E9" s="301">
        <v>345.6</v>
      </c>
      <c r="F9" s="340"/>
      <c r="G9" s="338" t="str">
        <f>_xlfn.CONCAT(C9,$H$2,D9)</f>
        <v>Thomson Reuters UK LTD - JCT Contracts</v>
      </c>
      <c r="J9" s="323" t="s">
        <v>724</v>
      </c>
      <c r="K9" s="324" t="s">
        <v>890</v>
      </c>
      <c r="L9" s="324" t="s">
        <v>899</v>
      </c>
      <c r="M9" s="324" t="s">
        <v>892</v>
      </c>
    </row>
    <row r="10" spans="1:13" ht="15.75" thickBot="1" x14ac:dyDescent="0.3">
      <c r="A10" s="297"/>
      <c r="B10" s="278">
        <v>44236</v>
      </c>
      <c r="C10" s="291" t="s">
        <v>836</v>
      </c>
      <c r="D10" s="291" t="s">
        <v>837</v>
      </c>
      <c r="E10" s="302">
        <v>254.4</v>
      </c>
      <c r="F10" s="340"/>
      <c r="G10" s="338" t="str">
        <f t="shared" si="0"/>
        <v>Thomson Reuters UK LTD - JCT Contracts</v>
      </c>
      <c r="J10" s="323" t="s">
        <v>900</v>
      </c>
      <c r="K10" s="324" t="s">
        <v>890</v>
      </c>
      <c r="L10" s="324" t="s">
        <v>901</v>
      </c>
      <c r="M10" s="324" t="s">
        <v>902</v>
      </c>
    </row>
    <row r="11" spans="1:13" ht="15.75" thickBot="1" x14ac:dyDescent="0.3">
      <c r="A11" s="210"/>
      <c r="B11" s="279">
        <v>44246</v>
      </c>
      <c r="C11" s="291" t="s">
        <v>836</v>
      </c>
      <c r="D11" s="291" t="s">
        <v>837</v>
      </c>
      <c r="E11" s="302">
        <v>381.6</v>
      </c>
      <c r="F11" s="340"/>
      <c r="G11" s="338" t="str">
        <f t="shared" si="0"/>
        <v>Thomson Reuters UK LTD - JCT Contracts</v>
      </c>
      <c r="J11" s="323" t="s">
        <v>729</v>
      </c>
      <c r="K11" s="324" t="s">
        <v>890</v>
      </c>
      <c r="L11" s="324" t="s">
        <v>903</v>
      </c>
      <c r="M11" s="324" t="s">
        <v>902</v>
      </c>
    </row>
    <row r="12" spans="1:13" ht="15.75" thickBot="1" x14ac:dyDescent="0.3">
      <c r="A12" s="299"/>
      <c r="B12" s="282"/>
      <c r="C12" s="289"/>
      <c r="D12" s="289"/>
      <c r="E12" s="301"/>
      <c r="F12" s="340"/>
      <c r="G12" s="338" t="str">
        <f t="shared" si="0"/>
        <v xml:space="preserve"> - </v>
      </c>
      <c r="J12" s="323" t="s">
        <v>728</v>
      </c>
      <c r="K12" s="325"/>
      <c r="L12" s="324" t="s">
        <v>904</v>
      </c>
      <c r="M12" s="324"/>
    </row>
    <row r="13" spans="1:13" ht="15.75" thickBot="1" x14ac:dyDescent="0.3">
      <c r="A13" s="300" t="s">
        <v>80</v>
      </c>
      <c r="B13" s="286">
        <v>44232</v>
      </c>
      <c r="C13" s="289" t="s">
        <v>839</v>
      </c>
      <c r="D13" s="289" t="s">
        <v>840</v>
      </c>
      <c r="E13" s="301">
        <v>45</v>
      </c>
      <c r="F13" s="340"/>
      <c r="G13" s="338" t="str">
        <f t="shared" si="0"/>
        <v>Chartered of East London - License</v>
      </c>
      <c r="J13" s="323" t="s">
        <v>723</v>
      </c>
      <c r="K13" s="325"/>
      <c r="L13" s="324" t="s">
        <v>905</v>
      </c>
      <c r="M13" s="324"/>
    </row>
    <row r="14" spans="1:13" ht="26.25" thickBot="1" x14ac:dyDescent="0.3">
      <c r="A14" s="299"/>
      <c r="B14" s="286">
        <v>44246</v>
      </c>
      <c r="C14" s="289" t="s">
        <v>841</v>
      </c>
      <c r="D14" s="289" t="s">
        <v>842</v>
      </c>
      <c r="E14" s="301">
        <v>25</v>
      </c>
      <c r="F14" s="340"/>
      <c r="G14" s="338" t="str">
        <f t="shared" si="0"/>
        <v>Borough IT Limited - Building Regulations Website</v>
      </c>
      <c r="J14" s="323" t="s">
        <v>725</v>
      </c>
      <c r="K14" s="323"/>
      <c r="L14" s="323" t="s">
        <v>906</v>
      </c>
      <c r="M14" s="323"/>
    </row>
    <row r="15" spans="1:13" x14ac:dyDescent="0.25">
      <c r="A15" s="299"/>
      <c r="B15" s="286"/>
      <c r="C15" s="289"/>
      <c r="D15" s="289"/>
      <c r="E15" s="301"/>
      <c r="F15" s="340"/>
      <c r="G15" s="338" t="str">
        <f t="shared" si="0"/>
        <v xml:space="preserve"> - </v>
      </c>
    </row>
    <row r="16" spans="1:13" x14ac:dyDescent="0.25">
      <c r="A16" s="23" t="s">
        <v>81</v>
      </c>
      <c r="B16" s="286">
        <v>44231</v>
      </c>
      <c r="C16" s="289" t="s">
        <v>854</v>
      </c>
      <c r="D16" s="289" t="s">
        <v>855</v>
      </c>
      <c r="E16" s="301">
        <v>94.95</v>
      </c>
      <c r="F16" s="340">
        <v>0</v>
      </c>
      <c r="G16" s="338" t="str">
        <f t="shared" si="0"/>
        <v>UK Safety Footwear - PPE</v>
      </c>
    </row>
    <row r="17" spans="1:7" x14ac:dyDescent="0.25">
      <c r="A17" s="23"/>
      <c r="B17" s="286">
        <v>44233</v>
      </c>
      <c r="C17" s="289" t="s">
        <v>856</v>
      </c>
      <c r="D17" s="289" t="s">
        <v>855</v>
      </c>
      <c r="E17" s="301">
        <v>123.34</v>
      </c>
      <c r="F17" s="340">
        <v>0</v>
      </c>
      <c r="G17" s="338" t="str">
        <f t="shared" si="0"/>
        <v>Olympic - PPE</v>
      </c>
    </row>
    <row r="18" spans="1:7" x14ac:dyDescent="0.25">
      <c r="A18" s="23"/>
      <c r="B18" s="286">
        <v>44235</v>
      </c>
      <c r="C18" s="289" t="s">
        <v>857</v>
      </c>
      <c r="D18" s="289" t="s">
        <v>855</v>
      </c>
      <c r="E18" s="301">
        <v>99</v>
      </c>
      <c r="F18" s="340">
        <v>0</v>
      </c>
      <c r="G18" s="338" t="str">
        <f t="shared" si="0"/>
        <v>Dr Martins - PPE</v>
      </c>
    </row>
    <row r="19" spans="1:7" x14ac:dyDescent="0.25">
      <c r="A19" s="23"/>
      <c r="B19" s="286">
        <v>44235</v>
      </c>
      <c r="C19" s="289" t="s">
        <v>856</v>
      </c>
      <c r="D19" s="289" t="s">
        <v>855</v>
      </c>
      <c r="E19" s="301">
        <v>-123.34</v>
      </c>
      <c r="F19" s="340">
        <v>0</v>
      </c>
      <c r="G19" s="338" t="str">
        <f t="shared" si="0"/>
        <v>Olympic - PPE</v>
      </c>
    </row>
    <row r="20" spans="1:7" x14ac:dyDescent="0.25">
      <c r="A20" s="23"/>
      <c r="B20" s="286">
        <v>44237</v>
      </c>
      <c r="C20" s="289" t="s">
        <v>857</v>
      </c>
      <c r="D20" s="289" t="s">
        <v>855</v>
      </c>
      <c r="E20" s="301">
        <v>99</v>
      </c>
      <c r="F20" s="340">
        <v>0</v>
      </c>
      <c r="G20" s="338" t="str">
        <f t="shared" si="0"/>
        <v>Dr Martins - PPE</v>
      </c>
    </row>
    <row r="21" spans="1:7" x14ac:dyDescent="0.25">
      <c r="A21" s="23"/>
      <c r="B21" s="286">
        <v>44241</v>
      </c>
      <c r="C21" s="289" t="s">
        <v>857</v>
      </c>
      <c r="D21" s="289" t="s">
        <v>855</v>
      </c>
      <c r="E21" s="301">
        <v>99</v>
      </c>
      <c r="F21" s="340">
        <v>0</v>
      </c>
      <c r="G21" s="338" t="str">
        <f t="shared" si="0"/>
        <v>Dr Martins - PPE</v>
      </c>
    </row>
    <row r="22" spans="1:7" x14ac:dyDescent="0.25">
      <c r="A22" s="23"/>
      <c r="B22" s="286">
        <v>44250</v>
      </c>
      <c r="C22" s="289" t="s">
        <v>857</v>
      </c>
      <c r="D22" s="289" t="s">
        <v>855</v>
      </c>
      <c r="E22" s="301">
        <v>-99</v>
      </c>
      <c r="F22" s="340">
        <v>0</v>
      </c>
      <c r="G22" s="338" t="str">
        <f t="shared" si="0"/>
        <v>Dr Martins - PPE</v>
      </c>
    </row>
    <row r="23" spans="1:7" x14ac:dyDescent="0.25">
      <c r="A23" s="296"/>
      <c r="B23" s="282"/>
      <c r="C23" s="3"/>
      <c r="D23" s="3"/>
      <c r="E23" s="303"/>
      <c r="F23" s="258"/>
      <c r="G23" s="338" t="str">
        <f t="shared" si="0"/>
        <v xml:space="preserve"> - </v>
      </c>
    </row>
    <row r="24" spans="1:7" x14ac:dyDescent="0.25">
      <c r="A24" s="23" t="s">
        <v>14</v>
      </c>
      <c r="B24" s="26" t="s">
        <v>16</v>
      </c>
      <c r="C24" s="284"/>
      <c r="D24" s="6"/>
      <c r="E24" s="304"/>
      <c r="F24" s="258"/>
      <c r="G24" s="338" t="str">
        <f t="shared" si="0"/>
        <v xml:space="preserve"> - </v>
      </c>
    </row>
    <row r="25" spans="1:7" x14ac:dyDescent="0.25">
      <c r="A25" s="296"/>
      <c r="B25" s="286">
        <v>44231</v>
      </c>
      <c r="C25" s="289" t="s">
        <v>845</v>
      </c>
      <c r="D25" s="289" t="s">
        <v>460</v>
      </c>
      <c r="E25" s="301">
        <v>40</v>
      </c>
      <c r="F25" s="340"/>
      <c r="G25" s="338" t="str">
        <f t="shared" si="0"/>
        <v>ICO.org.uk - Data Protection</v>
      </c>
    </row>
    <row r="26" spans="1:7" x14ac:dyDescent="0.25">
      <c r="A26" s="297"/>
      <c r="B26" s="292">
        <v>44226</v>
      </c>
      <c r="C26" s="21" t="s">
        <v>590</v>
      </c>
      <c r="D26" s="21" t="s">
        <v>846</v>
      </c>
      <c r="E26" s="302">
        <v>27.99</v>
      </c>
      <c r="F26" s="340"/>
      <c r="G26" s="338" t="str">
        <f t="shared" si="0"/>
        <v>Zoom - Licensing</v>
      </c>
    </row>
    <row r="27" spans="1:7" x14ac:dyDescent="0.25">
      <c r="A27" s="297"/>
      <c r="B27" s="292">
        <v>44233</v>
      </c>
      <c r="C27" s="21" t="s">
        <v>847</v>
      </c>
      <c r="D27" s="21" t="s">
        <v>848</v>
      </c>
      <c r="E27" s="302">
        <v>26.24</v>
      </c>
      <c r="F27" s="340"/>
      <c r="G27" s="338" t="str">
        <f t="shared" si="0"/>
        <v>Pluralsite - Educational Video Site</v>
      </c>
    </row>
    <row r="28" spans="1:7" x14ac:dyDescent="0.25">
      <c r="A28" s="297"/>
      <c r="B28" s="292">
        <v>44236</v>
      </c>
      <c r="C28" s="21" t="s">
        <v>104</v>
      </c>
      <c r="D28" s="21" t="s">
        <v>554</v>
      </c>
      <c r="E28" s="302">
        <v>2</v>
      </c>
      <c r="F28" s="340"/>
      <c r="G28" s="338" t="str">
        <f t="shared" si="0"/>
        <v>St Albans - Supplies for events</v>
      </c>
    </row>
    <row r="29" spans="1:7" x14ac:dyDescent="0.25">
      <c r="A29" s="297"/>
      <c r="B29" s="292">
        <v>44237</v>
      </c>
      <c r="C29" s="21" t="s">
        <v>104</v>
      </c>
      <c r="D29" s="21" t="s">
        <v>554</v>
      </c>
      <c r="E29" s="302">
        <v>2</v>
      </c>
      <c r="F29" s="340"/>
      <c r="G29" s="338" t="str">
        <f t="shared" si="0"/>
        <v>St Albans - Supplies for events</v>
      </c>
    </row>
    <row r="30" spans="1:7" x14ac:dyDescent="0.25">
      <c r="A30" s="297"/>
      <c r="B30" s="292">
        <v>44241</v>
      </c>
      <c r="C30" s="21" t="s">
        <v>590</v>
      </c>
      <c r="D30" s="21" t="s">
        <v>846</v>
      </c>
      <c r="E30" s="302">
        <v>321.48</v>
      </c>
      <c r="F30" s="340"/>
      <c r="G30" s="338" t="str">
        <f t="shared" si="0"/>
        <v>Zoom - Licensing</v>
      </c>
    </row>
    <row r="31" spans="1:7" x14ac:dyDescent="0.25">
      <c r="A31" s="210"/>
      <c r="B31" s="48"/>
      <c r="C31" s="21"/>
      <c r="D31" s="21"/>
      <c r="E31" s="302"/>
      <c r="F31" s="340"/>
      <c r="G31" s="338" t="str">
        <f t="shared" si="0"/>
        <v xml:space="preserve"> - </v>
      </c>
    </row>
    <row r="32" spans="1:7" x14ac:dyDescent="0.25">
      <c r="A32" s="210" t="s">
        <v>19</v>
      </c>
      <c r="B32" s="209" t="s">
        <v>11</v>
      </c>
      <c r="C32" s="3"/>
      <c r="D32" s="3"/>
      <c r="E32" s="303"/>
      <c r="F32" s="258"/>
      <c r="G32" s="338" t="str">
        <f t="shared" si="0"/>
        <v xml:space="preserve"> - </v>
      </c>
    </row>
    <row r="33" spans="1:7" x14ac:dyDescent="0.25">
      <c r="A33" s="210"/>
      <c r="B33" s="286">
        <v>44229</v>
      </c>
      <c r="C33" s="291" t="s">
        <v>836</v>
      </c>
      <c r="D33" s="291" t="s">
        <v>837</v>
      </c>
      <c r="E33" s="301">
        <v>300</v>
      </c>
      <c r="F33" s="258"/>
      <c r="G33" s="338" t="str">
        <f t="shared" si="0"/>
        <v>Thomson Reuters UK LTD - JCT Contracts</v>
      </c>
    </row>
    <row r="34" spans="1:7" x14ac:dyDescent="0.25">
      <c r="A34" s="210"/>
      <c r="B34" s="209"/>
      <c r="C34" s="3"/>
      <c r="D34" s="3"/>
      <c r="E34" s="303"/>
      <c r="F34" s="258"/>
      <c r="G34" s="338" t="str">
        <f t="shared" si="0"/>
        <v xml:space="preserve"> - </v>
      </c>
    </row>
    <row r="35" spans="1:7" x14ac:dyDescent="0.25">
      <c r="A35" s="23" t="s">
        <v>838</v>
      </c>
      <c r="B35" s="22" t="s">
        <v>69</v>
      </c>
      <c r="C35" s="3"/>
      <c r="D35" s="3"/>
      <c r="E35" s="303"/>
      <c r="F35" s="258"/>
      <c r="G35" s="338" t="str">
        <f t="shared" si="0"/>
        <v xml:space="preserve"> - </v>
      </c>
    </row>
    <row r="36" spans="1:7" x14ac:dyDescent="0.25">
      <c r="A36" s="23"/>
      <c r="B36" s="294">
        <v>44227</v>
      </c>
      <c r="C36" s="289" t="s">
        <v>153</v>
      </c>
      <c r="D36" s="289" t="s">
        <v>746</v>
      </c>
      <c r="E36" s="301">
        <v>36</v>
      </c>
      <c r="F36" s="340">
        <v>0</v>
      </c>
      <c r="G36" s="338" t="str">
        <f t="shared" si="0"/>
        <v>Facebook - Facebook Ads</v>
      </c>
    </row>
    <row r="37" spans="1:7" x14ac:dyDescent="0.25">
      <c r="A37" s="23"/>
      <c r="B37" s="294">
        <v>44230</v>
      </c>
      <c r="C37" s="289" t="s">
        <v>72</v>
      </c>
      <c r="D37" s="289" t="s">
        <v>403</v>
      </c>
      <c r="E37" s="301">
        <v>9.99</v>
      </c>
      <c r="F37" s="340">
        <v>0</v>
      </c>
      <c r="G37" s="338" t="str">
        <f t="shared" si="0"/>
        <v>Dropbox - IT storage</v>
      </c>
    </row>
    <row r="38" spans="1:7" x14ac:dyDescent="0.25">
      <c r="A38" s="23"/>
      <c r="B38" s="294">
        <v>44232</v>
      </c>
      <c r="C38" s="289" t="s">
        <v>153</v>
      </c>
      <c r="D38" s="289" t="s">
        <v>746</v>
      </c>
      <c r="E38" s="301">
        <v>17</v>
      </c>
      <c r="F38" s="340">
        <v>0</v>
      </c>
      <c r="G38" s="338" t="str">
        <f t="shared" si="0"/>
        <v>Facebook - Facebook Ads</v>
      </c>
    </row>
    <row r="39" spans="1:7" x14ac:dyDescent="0.25">
      <c r="A39" s="23"/>
      <c r="B39" s="294">
        <v>44233</v>
      </c>
      <c r="C39" s="289" t="s">
        <v>590</v>
      </c>
      <c r="D39" s="289" t="s">
        <v>846</v>
      </c>
      <c r="E39" s="301">
        <v>43.99</v>
      </c>
      <c r="F39" s="340">
        <v>0</v>
      </c>
      <c r="G39" s="338" t="str">
        <f t="shared" si="0"/>
        <v>Zoom - Licensing</v>
      </c>
    </row>
    <row r="40" spans="1:7" x14ac:dyDescent="0.25">
      <c r="A40" s="23"/>
      <c r="B40" s="294">
        <v>44236</v>
      </c>
      <c r="C40" s="289" t="s">
        <v>153</v>
      </c>
      <c r="D40" s="289" t="s">
        <v>746</v>
      </c>
      <c r="E40" s="301">
        <v>40</v>
      </c>
      <c r="F40" s="340">
        <v>0</v>
      </c>
      <c r="G40" s="338" t="str">
        <f t="shared" si="0"/>
        <v>Facebook - Facebook Ads</v>
      </c>
    </row>
    <row r="41" spans="1:7" x14ac:dyDescent="0.25">
      <c r="A41" s="23"/>
      <c r="B41" s="294">
        <v>44238</v>
      </c>
      <c r="C41" s="289" t="s">
        <v>153</v>
      </c>
      <c r="D41" s="289" t="s">
        <v>746</v>
      </c>
      <c r="E41" s="301">
        <v>17</v>
      </c>
      <c r="F41" s="340">
        <v>0</v>
      </c>
      <c r="G41" s="338" t="str">
        <f t="shared" si="0"/>
        <v>Facebook - Facebook Ads</v>
      </c>
    </row>
    <row r="42" spans="1:7" ht="25.5" x14ac:dyDescent="0.25">
      <c r="A42" s="23"/>
      <c r="B42" s="294">
        <v>44239</v>
      </c>
      <c r="C42" s="289" t="s">
        <v>849</v>
      </c>
      <c r="D42" s="289" t="s">
        <v>850</v>
      </c>
      <c r="E42" s="301">
        <v>23</v>
      </c>
      <c r="F42" s="340">
        <v>0</v>
      </c>
      <c r="G42" s="338" t="str">
        <f t="shared" si="0"/>
        <v>Discloure &amp; Baring Liverpool - DBS</v>
      </c>
    </row>
    <row r="43" spans="1:7" x14ac:dyDescent="0.25">
      <c r="A43" s="23"/>
      <c r="B43" s="294">
        <v>44244</v>
      </c>
      <c r="C43" s="289" t="s">
        <v>327</v>
      </c>
      <c r="D43" s="289" t="s">
        <v>851</v>
      </c>
      <c r="E43" s="301">
        <v>38.5</v>
      </c>
      <c r="F43" s="340">
        <v>0</v>
      </c>
      <c r="G43" s="338" t="str">
        <f t="shared" si="0"/>
        <v>Mailchimp - Mail Drop</v>
      </c>
    </row>
    <row r="44" spans="1:7" x14ac:dyDescent="0.25">
      <c r="A44" s="23"/>
      <c r="B44" s="293">
        <v>44248</v>
      </c>
      <c r="C44" s="289" t="s">
        <v>852</v>
      </c>
      <c r="D44" s="289" t="s">
        <v>746</v>
      </c>
      <c r="E44" s="301">
        <v>1</v>
      </c>
      <c r="F44" s="340">
        <v>0</v>
      </c>
      <c r="G44" s="338" t="str">
        <f t="shared" si="0"/>
        <v>Facebook  - Facebook Ads</v>
      </c>
    </row>
    <row r="45" spans="1:7" x14ac:dyDescent="0.25">
      <c r="A45" s="297"/>
      <c r="B45" s="293">
        <v>44249</v>
      </c>
      <c r="C45" s="21" t="s">
        <v>633</v>
      </c>
      <c r="D45" s="49" t="s">
        <v>853</v>
      </c>
      <c r="E45" s="302">
        <v>138.43</v>
      </c>
      <c r="F45" s="340">
        <v>0</v>
      </c>
      <c r="G45" s="338" t="str">
        <f t="shared" si="0"/>
        <v>Shopify - E-Commerce Platform</v>
      </c>
    </row>
    <row r="46" spans="1:7" x14ac:dyDescent="0.25">
      <c r="A46" s="35"/>
      <c r="B46" s="305"/>
      <c r="C46" s="305"/>
      <c r="D46" s="305"/>
      <c r="E46" s="306"/>
      <c r="F46" s="341"/>
      <c r="G46" s="337"/>
    </row>
    <row r="47" spans="1:7" x14ac:dyDescent="0.25">
      <c r="A47" s="35"/>
      <c r="B47" s="305"/>
      <c r="C47" s="305"/>
      <c r="D47" s="308" t="s">
        <v>147</v>
      </c>
      <c r="E47" s="307">
        <f>SUM(E3:E45)</f>
        <v>2725.9499999999994</v>
      </c>
      <c r="F47" s="342"/>
      <c r="G47" s="337"/>
    </row>
    <row r="48" spans="1:7" x14ac:dyDescent="0.25">
      <c r="B48" s="283"/>
      <c r="C48" s="283"/>
      <c r="D48" s="283"/>
      <c r="E48" s="276"/>
      <c r="F48" s="343"/>
    </row>
  </sheetData>
  <pageMargins left="0.7" right="0.7" top="0.75" bottom="0.75" header="0.3" footer="0.3"/>
  <pageSetup scale="60" orientation="landscape" r:id="rId1"/>
  <colBreaks count="1" manualBreakCount="1">
    <brk id="7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CF0A2-1D8C-4AE5-8498-BA89CAC4199E}">
  <sheetPr>
    <tabColor rgb="FFFF0000"/>
    <pageSetUpPr fitToPage="1"/>
  </sheetPr>
  <dimension ref="A1:M54"/>
  <sheetViews>
    <sheetView view="pageBreakPreview" zoomScaleNormal="85" zoomScaleSheetLayoutView="100" workbookViewId="0">
      <selection activeCell="J6" sqref="J6"/>
    </sheetView>
  </sheetViews>
  <sheetFormatPr defaultRowHeight="15" x14ac:dyDescent="0.25"/>
  <cols>
    <col min="1" max="1" width="17.140625" customWidth="1"/>
    <col min="2" max="2" width="26.7109375" customWidth="1"/>
    <col min="3" max="3" width="25.7109375" customWidth="1"/>
    <col min="4" max="4" width="27.28515625" customWidth="1"/>
    <col min="5" max="5" width="24.28515625" style="261" customWidth="1"/>
    <col min="6" max="6" width="22.140625" customWidth="1"/>
    <col min="7" max="7" width="43.28515625" style="339" customWidth="1"/>
    <col min="10" max="10" width="12.140625" bestFit="1" customWidth="1"/>
    <col min="11" max="11" width="2.28515625" bestFit="1" customWidth="1"/>
    <col min="12" max="12" width="50.140625" bestFit="1" customWidth="1"/>
    <col min="13" max="13" width="2.28515625" bestFit="1" customWidth="1"/>
  </cols>
  <sheetData>
    <row r="1" spans="1:13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55" t="s">
        <v>39</v>
      </c>
      <c r="F1" s="11" t="s">
        <v>10</v>
      </c>
      <c r="G1" s="11" t="s">
        <v>720</v>
      </c>
    </row>
    <row r="2" spans="1:13" x14ac:dyDescent="0.25">
      <c r="A2" s="428"/>
      <c r="B2" s="428"/>
      <c r="C2" s="428"/>
      <c r="D2" s="428"/>
      <c r="E2" s="428"/>
      <c r="F2" s="428"/>
      <c r="G2" s="337"/>
      <c r="H2" t="s">
        <v>716</v>
      </c>
    </row>
    <row r="3" spans="1:13" ht="15.75" thickBot="1" x14ac:dyDescent="0.3">
      <c r="A3" s="295" t="s">
        <v>5</v>
      </c>
      <c r="B3" s="19" t="s">
        <v>18</v>
      </c>
      <c r="C3" s="309"/>
      <c r="D3" s="309"/>
      <c r="E3" s="256"/>
      <c r="F3" s="256"/>
      <c r="G3" s="338"/>
    </row>
    <row r="4" spans="1:13" ht="15.75" thickBot="1" x14ac:dyDescent="0.3">
      <c r="A4" s="296"/>
      <c r="B4" s="286">
        <v>44273</v>
      </c>
      <c r="C4" s="21" t="s">
        <v>858</v>
      </c>
      <c r="D4" s="21" t="s">
        <v>859</v>
      </c>
      <c r="E4" s="288"/>
      <c r="F4" s="288">
        <v>335</v>
      </c>
      <c r="G4" s="338" t="str">
        <f>_xlfn.CONCAT(C4,$H$2,D4)</f>
        <v>Bar Professional - Membership</v>
      </c>
      <c r="J4" s="321" t="s">
        <v>889</v>
      </c>
      <c r="K4" s="322" t="s">
        <v>890</v>
      </c>
      <c r="L4" s="322" t="s">
        <v>891</v>
      </c>
      <c r="M4" s="322" t="s">
        <v>892</v>
      </c>
    </row>
    <row r="5" spans="1:13" ht="15.75" thickBot="1" x14ac:dyDescent="0.3">
      <c r="A5" s="210" t="s">
        <v>63</v>
      </c>
      <c r="B5" s="209" t="s">
        <v>6</v>
      </c>
      <c r="C5" s="21"/>
      <c r="D5" s="21"/>
      <c r="E5" s="288"/>
      <c r="F5" s="288"/>
      <c r="G5" s="338" t="str">
        <f t="shared" ref="G5:G52" si="0">_xlfn.CONCAT(C5,$H$2,D5)</f>
        <v xml:space="preserve"> - </v>
      </c>
      <c r="J5" s="323" t="s">
        <v>893</v>
      </c>
      <c r="K5" s="324" t="s">
        <v>890</v>
      </c>
      <c r="L5" s="324" t="s">
        <v>894</v>
      </c>
      <c r="M5" s="324" t="s">
        <v>892</v>
      </c>
    </row>
    <row r="6" spans="1:13" ht="15.75" thickBot="1" x14ac:dyDescent="0.3">
      <c r="A6" s="296"/>
      <c r="B6" s="286">
        <v>44279</v>
      </c>
      <c r="C6" s="21" t="s">
        <v>860</v>
      </c>
      <c r="D6" s="21" t="s">
        <v>542</v>
      </c>
      <c r="E6" s="288"/>
      <c r="F6" s="288">
        <v>4.72</v>
      </c>
      <c r="G6" s="338" t="str">
        <f t="shared" si="0"/>
        <v>Amazon Market Place - Event</v>
      </c>
      <c r="J6" s="323" t="s">
        <v>731</v>
      </c>
      <c r="K6" s="324" t="s">
        <v>890</v>
      </c>
      <c r="L6" s="324" t="s">
        <v>895</v>
      </c>
      <c r="M6" s="324" t="s">
        <v>892</v>
      </c>
    </row>
    <row r="7" spans="1:13" ht="15.75" thickBot="1" x14ac:dyDescent="0.3">
      <c r="A7" s="312"/>
      <c r="B7" s="274"/>
      <c r="C7" s="21"/>
      <c r="D7" s="49"/>
      <c r="E7" s="256"/>
      <c r="F7" s="288"/>
      <c r="G7" s="338" t="str">
        <f t="shared" si="0"/>
        <v xml:space="preserve"> - </v>
      </c>
      <c r="J7" s="323" t="s">
        <v>727</v>
      </c>
      <c r="K7" s="324" t="s">
        <v>890</v>
      </c>
      <c r="L7" s="324" t="s">
        <v>896</v>
      </c>
      <c r="M7" s="324" t="s">
        <v>892</v>
      </c>
    </row>
    <row r="8" spans="1:13" ht="15.75" thickBot="1" x14ac:dyDescent="0.3">
      <c r="A8" s="313" t="s">
        <v>64</v>
      </c>
      <c r="B8" s="209" t="s">
        <v>624</v>
      </c>
      <c r="C8" s="21"/>
      <c r="D8" s="49"/>
      <c r="E8" s="256"/>
      <c r="F8" s="288"/>
      <c r="G8" s="338" t="str">
        <f t="shared" si="0"/>
        <v xml:space="preserve"> - </v>
      </c>
      <c r="J8" s="323" t="s">
        <v>730</v>
      </c>
      <c r="K8" s="324" t="s">
        <v>890</v>
      </c>
      <c r="L8" s="324" t="s">
        <v>897</v>
      </c>
      <c r="M8" s="324" t="s">
        <v>892</v>
      </c>
    </row>
    <row r="9" spans="1:13" ht="30.75" thickBot="1" x14ac:dyDescent="0.3">
      <c r="A9" s="312"/>
      <c r="B9" s="292">
        <v>44273</v>
      </c>
      <c r="C9" s="21" t="s">
        <v>872</v>
      </c>
      <c r="D9" s="315" t="s">
        <v>873</v>
      </c>
      <c r="E9" s="256"/>
      <c r="F9" s="288">
        <v>33</v>
      </c>
      <c r="G9" s="338" t="str">
        <f t="shared" si="0"/>
        <v>Hertfordshire County Council - Internet</v>
      </c>
      <c r="J9" s="323" t="s">
        <v>726</v>
      </c>
      <c r="K9" s="324" t="s">
        <v>890</v>
      </c>
      <c r="L9" s="324" t="s">
        <v>898</v>
      </c>
      <c r="M9" s="324" t="s">
        <v>892</v>
      </c>
    </row>
    <row r="10" spans="1:13" ht="15.75" thickBot="1" x14ac:dyDescent="0.3">
      <c r="B10" s="285"/>
      <c r="C10" s="291"/>
      <c r="D10" s="21"/>
      <c r="E10" s="256"/>
      <c r="F10" s="314"/>
      <c r="G10" s="338" t="str">
        <f t="shared" si="0"/>
        <v xml:space="preserve"> - </v>
      </c>
      <c r="J10" s="323" t="s">
        <v>724</v>
      </c>
      <c r="K10" s="324" t="s">
        <v>890</v>
      </c>
      <c r="L10" s="324" t="s">
        <v>899</v>
      </c>
      <c r="M10" s="324" t="s">
        <v>892</v>
      </c>
    </row>
    <row r="11" spans="1:13" ht="15.75" thickBot="1" x14ac:dyDescent="0.3">
      <c r="A11" s="210" t="s">
        <v>80</v>
      </c>
      <c r="B11" s="211" t="s">
        <v>13</v>
      </c>
      <c r="C11" s="310"/>
      <c r="D11" s="11"/>
      <c r="E11" s="256"/>
      <c r="F11" s="287"/>
      <c r="G11" s="338" t="str">
        <f t="shared" si="0"/>
        <v xml:space="preserve"> - </v>
      </c>
      <c r="J11" s="323" t="s">
        <v>900</v>
      </c>
      <c r="K11" s="324" t="s">
        <v>890</v>
      </c>
      <c r="L11" s="324" t="s">
        <v>901</v>
      </c>
      <c r="M11" s="324" t="s">
        <v>902</v>
      </c>
    </row>
    <row r="12" spans="1:13" ht="15.75" thickBot="1" x14ac:dyDescent="0.3">
      <c r="A12" s="312"/>
      <c r="B12" s="292">
        <v>44257</v>
      </c>
      <c r="C12" s="21" t="s">
        <v>861</v>
      </c>
      <c r="D12" s="49" t="s">
        <v>862</v>
      </c>
      <c r="E12" s="256"/>
      <c r="F12" s="288">
        <v>164</v>
      </c>
      <c r="G12" s="338" t="str">
        <f t="shared" si="0"/>
        <v>EA Waste Carriers - Waste Removal</v>
      </c>
      <c r="J12" s="323" t="s">
        <v>729</v>
      </c>
      <c r="K12" s="324" t="s">
        <v>890</v>
      </c>
      <c r="L12" s="324" t="s">
        <v>903</v>
      </c>
      <c r="M12" s="324" t="s">
        <v>902</v>
      </c>
    </row>
    <row r="13" spans="1:13" ht="15.75" thickBot="1" x14ac:dyDescent="0.3">
      <c r="A13" s="312"/>
      <c r="B13" s="292">
        <v>44258</v>
      </c>
      <c r="C13" s="21" t="s">
        <v>863</v>
      </c>
      <c r="D13" s="49" t="s">
        <v>772</v>
      </c>
      <c r="E13" s="256"/>
      <c r="F13" s="288">
        <v>50</v>
      </c>
      <c r="G13" s="338" t="str">
        <f t="shared" si="0"/>
        <v>Timsons - Key Cutting</v>
      </c>
      <c r="J13" s="323" t="s">
        <v>728</v>
      </c>
      <c r="K13" s="325"/>
      <c r="L13" s="324" t="s">
        <v>904</v>
      </c>
      <c r="M13" s="324"/>
    </row>
    <row r="14" spans="1:13" ht="15.75" thickBot="1" x14ac:dyDescent="0.3">
      <c r="A14" s="312"/>
      <c r="B14" s="292"/>
      <c r="C14" s="21"/>
      <c r="D14" s="49"/>
      <c r="E14" s="256"/>
      <c r="F14" s="288"/>
      <c r="G14" s="338" t="str">
        <f t="shared" si="0"/>
        <v xml:space="preserve"> - </v>
      </c>
      <c r="J14" s="323" t="s">
        <v>723</v>
      </c>
      <c r="K14" s="325"/>
      <c r="L14" s="324" t="s">
        <v>905</v>
      </c>
      <c r="M14" s="324"/>
    </row>
    <row r="15" spans="1:13" ht="30.75" thickBot="1" x14ac:dyDescent="0.3">
      <c r="A15" s="210" t="s">
        <v>81</v>
      </c>
      <c r="B15" s="292">
        <v>44258</v>
      </c>
      <c r="C15" s="21" t="s">
        <v>380</v>
      </c>
      <c r="D15" s="49" t="s">
        <v>840</v>
      </c>
      <c r="E15" s="256"/>
      <c r="F15" s="288">
        <v>280</v>
      </c>
      <c r="G15" s="338" t="str">
        <f t="shared" si="0"/>
        <v>Chartered Institute of East London - License</v>
      </c>
      <c r="J15" s="323" t="s">
        <v>725</v>
      </c>
      <c r="K15" s="323"/>
      <c r="L15" s="323" t="s">
        <v>906</v>
      </c>
      <c r="M15" s="323"/>
    </row>
    <row r="16" spans="1:13" ht="25.5" x14ac:dyDescent="0.25">
      <c r="A16" s="312"/>
      <c r="B16" s="292">
        <v>44271</v>
      </c>
      <c r="C16" s="21" t="s">
        <v>183</v>
      </c>
      <c r="D16" s="49" t="s">
        <v>864</v>
      </c>
      <c r="E16" s="256"/>
      <c r="F16" s="288">
        <v>421.98</v>
      </c>
      <c r="G16" s="338" t="str">
        <f t="shared" si="0"/>
        <v>Argos - Furnishings for temp accomodation</v>
      </c>
    </row>
    <row r="17" spans="1:7" ht="25.5" x14ac:dyDescent="0.25">
      <c r="A17" s="312"/>
      <c r="B17" s="292">
        <v>44279</v>
      </c>
      <c r="C17" s="21" t="s">
        <v>865</v>
      </c>
      <c r="D17" s="49" t="s">
        <v>866</v>
      </c>
      <c r="E17" s="256"/>
      <c r="F17" s="288">
        <v>24</v>
      </c>
      <c r="G17" s="338" t="str">
        <f t="shared" si="0"/>
        <v>Certass Ltd - Approval Certificate Scheme</v>
      </c>
    </row>
    <row r="18" spans="1:7" x14ac:dyDescent="0.25">
      <c r="A18" s="312"/>
      <c r="B18" s="292"/>
      <c r="C18" s="21"/>
      <c r="D18" s="49"/>
      <c r="E18" s="256"/>
      <c r="F18" s="288"/>
      <c r="G18" s="338" t="str">
        <f t="shared" si="0"/>
        <v xml:space="preserve"> - </v>
      </c>
    </row>
    <row r="19" spans="1:7" ht="25.5" x14ac:dyDescent="0.25">
      <c r="A19" s="210" t="s">
        <v>14</v>
      </c>
      <c r="B19" s="285" t="s">
        <v>11</v>
      </c>
      <c r="C19" s="49"/>
      <c r="D19" s="21"/>
      <c r="E19" s="256"/>
      <c r="F19" s="314"/>
      <c r="G19" s="338" t="str">
        <f t="shared" si="0"/>
        <v xml:space="preserve"> - </v>
      </c>
    </row>
    <row r="20" spans="1:7" x14ac:dyDescent="0.25">
      <c r="A20" s="210"/>
      <c r="B20" s="279">
        <v>44253</v>
      </c>
      <c r="C20" s="49" t="s">
        <v>874</v>
      </c>
      <c r="D20" s="49" t="s">
        <v>875</v>
      </c>
      <c r="E20" s="256"/>
      <c r="F20" s="288">
        <v>157.5</v>
      </c>
      <c r="G20" s="338" t="str">
        <f t="shared" si="0"/>
        <v>TV Licenses - Licenses</v>
      </c>
    </row>
    <row r="21" spans="1:7" x14ac:dyDescent="0.25">
      <c r="A21" s="299"/>
      <c r="B21" s="311"/>
      <c r="C21" s="289"/>
      <c r="D21" s="289"/>
      <c r="E21" s="256"/>
      <c r="F21" s="287"/>
      <c r="G21" s="338" t="str">
        <f t="shared" si="0"/>
        <v xml:space="preserve"> - </v>
      </c>
    </row>
    <row r="22" spans="1:7" x14ac:dyDescent="0.25">
      <c r="A22" s="23" t="s">
        <v>19</v>
      </c>
      <c r="B22" s="26" t="s">
        <v>16</v>
      </c>
      <c r="C22" s="49"/>
      <c r="D22" s="21"/>
      <c r="E22" s="256"/>
      <c r="F22" s="314"/>
      <c r="G22" s="338" t="str">
        <f t="shared" si="0"/>
        <v xml:space="preserve"> - </v>
      </c>
    </row>
    <row r="23" spans="1:7" ht="15" customHeight="1" x14ac:dyDescent="0.25">
      <c r="A23" s="296"/>
      <c r="B23" s="286">
        <v>44271</v>
      </c>
      <c r="C23" s="289" t="s">
        <v>325</v>
      </c>
      <c r="D23" s="289" t="s">
        <v>867</v>
      </c>
      <c r="E23" s="256"/>
      <c r="F23" s="287">
        <v>384</v>
      </c>
      <c r="G23" s="338" t="str">
        <f t="shared" si="0"/>
        <v>Survey Monkey - Surveys</v>
      </c>
    </row>
    <row r="24" spans="1:7" ht="15" customHeight="1" x14ac:dyDescent="0.25">
      <c r="A24" s="296"/>
      <c r="B24" s="286"/>
      <c r="C24" s="289"/>
      <c r="D24" s="289"/>
      <c r="E24" s="256"/>
      <c r="F24" s="287"/>
      <c r="G24" s="338" t="str">
        <f t="shared" si="0"/>
        <v xml:space="preserve"> - </v>
      </c>
    </row>
    <row r="25" spans="1:7" ht="15" customHeight="1" x14ac:dyDescent="0.25">
      <c r="A25" s="23" t="s">
        <v>20</v>
      </c>
      <c r="B25" s="286">
        <v>44287</v>
      </c>
      <c r="C25" s="289" t="s">
        <v>590</v>
      </c>
      <c r="D25" s="289" t="s">
        <v>840</v>
      </c>
      <c r="E25" s="256"/>
      <c r="F25" s="287">
        <v>27.99</v>
      </c>
      <c r="G25" s="338" t="str">
        <f t="shared" si="0"/>
        <v>Zoom - License</v>
      </c>
    </row>
    <row r="26" spans="1:7" ht="15" customHeight="1" x14ac:dyDescent="0.25">
      <c r="A26" s="296"/>
      <c r="B26" s="286">
        <v>44292</v>
      </c>
      <c r="C26" s="289" t="s">
        <v>847</v>
      </c>
      <c r="D26" s="289" t="s">
        <v>868</v>
      </c>
      <c r="E26" s="256"/>
      <c r="F26" s="287">
        <v>26.01</v>
      </c>
      <c r="G26" s="338" t="str">
        <f t="shared" si="0"/>
        <v>Pluralsite - Educational Video</v>
      </c>
    </row>
    <row r="27" spans="1:7" ht="15" customHeight="1" x14ac:dyDescent="0.25">
      <c r="A27" s="296"/>
      <c r="B27" s="286">
        <v>44299</v>
      </c>
      <c r="C27" s="289" t="s">
        <v>590</v>
      </c>
      <c r="D27" s="289" t="s">
        <v>840</v>
      </c>
      <c r="E27" s="256"/>
      <c r="F27" s="287">
        <v>321.48</v>
      </c>
      <c r="G27" s="338" t="str">
        <f t="shared" si="0"/>
        <v>Zoom - License</v>
      </c>
    </row>
    <row r="28" spans="1:7" ht="15" customHeight="1" x14ac:dyDescent="0.25">
      <c r="A28" s="296"/>
      <c r="B28" s="286">
        <v>44303</v>
      </c>
      <c r="C28" s="289" t="s">
        <v>870</v>
      </c>
      <c r="D28" s="289" t="s">
        <v>869</v>
      </c>
      <c r="E28" s="256"/>
      <c r="F28" s="287">
        <v>58.26</v>
      </c>
      <c r="G28" s="338" t="str">
        <f t="shared" si="0"/>
        <v>FS Scsoftland - Software</v>
      </c>
    </row>
    <row r="29" spans="1:7" ht="15" customHeight="1" x14ac:dyDescent="0.25">
      <c r="A29" s="296"/>
      <c r="B29" s="286">
        <v>44303</v>
      </c>
      <c r="C29" s="289" t="s">
        <v>870</v>
      </c>
      <c r="D29" s="289" t="s">
        <v>869</v>
      </c>
      <c r="E29" s="256"/>
      <c r="F29" s="287">
        <v>299.73</v>
      </c>
      <c r="G29" s="338" t="str">
        <f t="shared" si="0"/>
        <v>FS Scsoftland - Software</v>
      </c>
    </row>
    <row r="30" spans="1:7" ht="15" customHeight="1" x14ac:dyDescent="0.25">
      <c r="A30" s="296"/>
      <c r="B30" s="286">
        <v>44304</v>
      </c>
      <c r="C30" s="289" t="s">
        <v>871</v>
      </c>
      <c r="D30" s="289" t="s">
        <v>754</v>
      </c>
      <c r="E30" s="256"/>
      <c r="F30" s="287">
        <v>2</v>
      </c>
      <c r="G30" s="338" t="str">
        <f t="shared" si="0"/>
        <v>St Albans District Council - Subscription</v>
      </c>
    </row>
    <row r="31" spans="1:7" ht="15" customHeight="1" x14ac:dyDescent="0.25">
      <c r="A31" s="296"/>
      <c r="B31" s="286">
        <v>44305</v>
      </c>
      <c r="C31" s="289" t="s">
        <v>871</v>
      </c>
      <c r="D31" s="289" t="s">
        <v>754</v>
      </c>
      <c r="E31" s="256"/>
      <c r="F31" s="287">
        <v>2.75</v>
      </c>
      <c r="G31" s="338" t="str">
        <f t="shared" si="0"/>
        <v>St Albans District Council - Subscription</v>
      </c>
    </row>
    <row r="32" spans="1:7" ht="15" customHeight="1" x14ac:dyDescent="0.25">
      <c r="A32" s="296"/>
      <c r="B32" s="286">
        <v>44305</v>
      </c>
      <c r="C32" s="289" t="s">
        <v>871</v>
      </c>
      <c r="D32" s="289" t="s">
        <v>754</v>
      </c>
      <c r="E32" s="256"/>
      <c r="F32" s="287">
        <v>2.75</v>
      </c>
      <c r="G32" s="338" t="str">
        <f t="shared" si="0"/>
        <v>St Albans District Council - Subscription</v>
      </c>
    </row>
    <row r="33" spans="1:7" ht="15" customHeight="1" x14ac:dyDescent="0.25">
      <c r="A33" s="296"/>
      <c r="B33" s="286">
        <v>44306</v>
      </c>
      <c r="C33" s="289" t="s">
        <v>871</v>
      </c>
      <c r="D33" s="289" t="s">
        <v>754</v>
      </c>
      <c r="E33" s="256"/>
      <c r="F33" s="287">
        <v>2.75</v>
      </c>
      <c r="G33" s="338" t="str">
        <f t="shared" si="0"/>
        <v>St Albans District Council - Subscription</v>
      </c>
    </row>
    <row r="34" spans="1:7" ht="15" customHeight="1" x14ac:dyDescent="0.25">
      <c r="A34" s="296"/>
      <c r="B34" s="286">
        <v>44308</v>
      </c>
      <c r="C34" s="289" t="s">
        <v>871</v>
      </c>
      <c r="D34" s="289" t="s">
        <v>754</v>
      </c>
      <c r="E34" s="256"/>
      <c r="F34" s="287">
        <v>5.75</v>
      </c>
      <c r="G34" s="338" t="str">
        <f t="shared" si="0"/>
        <v>St Albans District Council - Subscription</v>
      </c>
    </row>
    <row r="35" spans="1:7" ht="15" customHeight="1" x14ac:dyDescent="0.25">
      <c r="A35" s="296"/>
      <c r="B35" s="286">
        <v>44306</v>
      </c>
      <c r="C35" s="289" t="s">
        <v>871</v>
      </c>
      <c r="D35" s="289" t="s">
        <v>754</v>
      </c>
      <c r="E35" s="256"/>
      <c r="F35" s="287">
        <v>5</v>
      </c>
      <c r="G35" s="338" t="str">
        <f t="shared" si="0"/>
        <v>St Albans District Council - Subscription</v>
      </c>
    </row>
    <row r="36" spans="1:7" x14ac:dyDescent="0.25">
      <c r="A36" s="296"/>
      <c r="B36" s="286">
        <v>44305</v>
      </c>
      <c r="C36" s="289" t="s">
        <v>871</v>
      </c>
      <c r="D36" s="289" t="s">
        <v>754</v>
      </c>
      <c r="E36" s="256"/>
      <c r="F36" s="287">
        <v>5.75</v>
      </c>
      <c r="G36" s="338" t="str">
        <f t="shared" si="0"/>
        <v>St Albans District Council - Subscription</v>
      </c>
    </row>
    <row r="37" spans="1:7" x14ac:dyDescent="0.25">
      <c r="A37" s="296"/>
      <c r="B37" s="286"/>
      <c r="C37" s="289"/>
      <c r="D37" s="289"/>
      <c r="E37" s="256"/>
      <c r="F37" s="287"/>
      <c r="G37" s="338" t="str">
        <f t="shared" si="0"/>
        <v xml:space="preserve"> - </v>
      </c>
    </row>
    <row r="38" spans="1:7" x14ac:dyDescent="0.25">
      <c r="A38" s="210" t="s">
        <v>21</v>
      </c>
      <c r="B38" s="209" t="s">
        <v>69</v>
      </c>
      <c r="C38" s="289"/>
      <c r="D38" s="289"/>
      <c r="E38" s="256"/>
      <c r="F38" s="287"/>
      <c r="G38" s="338" t="str">
        <f t="shared" si="0"/>
        <v xml:space="preserve"> - </v>
      </c>
    </row>
    <row r="39" spans="1:7" x14ac:dyDescent="0.25">
      <c r="A39" s="210"/>
      <c r="B39" s="286">
        <v>44257</v>
      </c>
      <c r="C39" s="289" t="s">
        <v>590</v>
      </c>
      <c r="D39" s="289" t="s">
        <v>846</v>
      </c>
      <c r="E39" s="256"/>
      <c r="F39" s="287">
        <v>11.43</v>
      </c>
      <c r="G39" s="338" t="str">
        <f t="shared" si="0"/>
        <v>Zoom - Licensing</v>
      </c>
    </row>
    <row r="40" spans="1:7" x14ac:dyDescent="0.25">
      <c r="A40" s="210"/>
      <c r="B40" s="286">
        <v>44258</v>
      </c>
      <c r="C40" s="289" t="s">
        <v>876</v>
      </c>
      <c r="D40" s="289" t="s">
        <v>877</v>
      </c>
      <c r="E40" s="256"/>
      <c r="F40" s="287">
        <v>24.99</v>
      </c>
      <c r="G40" s="338" t="str">
        <f t="shared" si="0"/>
        <v>Screwfix - Equipment</v>
      </c>
    </row>
    <row r="41" spans="1:7" x14ac:dyDescent="0.25">
      <c r="A41" s="210"/>
      <c r="B41" s="286">
        <v>44258</v>
      </c>
      <c r="C41" s="289" t="s">
        <v>72</v>
      </c>
      <c r="D41" s="289" t="s">
        <v>878</v>
      </c>
      <c r="E41" s="256"/>
      <c r="F41" s="287">
        <v>9.99</v>
      </c>
      <c r="G41" s="338" t="str">
        <f t="shared" si="0"/>
        <v>Dropbox - IT Storage</v>
      </c>
    </row>
    <row r="42" spans="1:7" x14ac:dyDescent="0.25">
      <c r="A42" s="210"/>
      <c r="B42" s="286">
        <v>44261</v>
      </c>
      <c r="C42" s="289" t="s">
        <v>590</v>
      </c>
      <c r="D42" s="289" t="s">
        <v>846</v>
      </c>
      <c r="E42" s="256"/>
      <c r="F42" s="287">
        <v>123.99</v>
      </c>
      <c r="G42" s="338" t="str">
        <f t="shared" si="0"/>
        <v>Zoom - Licensing</v>
      </c>
    </row>
    <row r="43" spans="1:7" ht="25.5" x14ac:dyDescent="0.25">
      <c r="A43" s="210"/>
      <c r="B43" s="286">
        <v>44262</v>
      </c>
      <c r="C43" s="289" t="s">
        <v>879</v>
      </c>
      <c r="D43" s="289" t="s">
        <v>880</v>
      </c>
      <c r="E43" s="256"/>
      <c r="F43" s="287">
        <v>37</v>
      </c>
      <c r="G43" s="338" t="str">
        <f t="shared" si="0"/>
        <v>North Herts Government UK Letchworth - Fees</v>
      </c>
    </row>
    <row r="44" spans="1:7" x14ac:dyDescent="0.25">
      <c r="A44" s="210"/>
      <c r="B44" s="286">
        <v>44265</v>
      </c>
      <c r="C44" s="289" t="s">
        <v>881</v>
      </c>
      <c r="D44" s="289" t="s">
        <v>882</v>
      </c>
      <c r="E44" s="256">
        <v>57.5</v>
      </c>
      <c r="F44" s="287">
        <v>399.84</v>
      </c>
      <c r="G44" s="338" t="str">
        <f t="shared" si="0"/>
        <v>Frank G Gates - Repairs</v>
      </c>
    </row>
    <row r="45" spans="1:7" x14ac:dyDescent="0.25">
      <c r="A45" s="210"/>
      <c r="B45" s="286">
        <v>44265</v>
      </c>
      <c r="C45" s="289" t="s">
        <v>883</v>
      </c>
      <c r="D45" s="289" t="s">
        <v>884</v>
      </c>
      <c r="E45" s="256">
        <v>2.3199999999999998</v>
      </c>
      <c r="F45" s="287">
        <v>13.95</v>
      </c>
      <c r="G45" s="338" t="str">
        <f t="shared" si="0"/>
        <v>WM Morrisons - Events</v>
      </c>
    </row>
    <row r="46" spans="1:7" x14ac:dyDescent="0.25">
      <c r="A46" s="210"/>
      <c r="B46" s="286">
        <v>44266</v>
      </c>
      <c r="C46" s="289" t="s">
        <v>885</v>
      </c>
      <c r="D46" s="289" t="s">
        <v>599</v>
      </c>
      <c r="E46" s="256"/>
      <c r="F46" s="287">
        <v>45.6</v>
      </c>
      <c r="G46" s="338" t="str">
        <f t="shared" si="0"/>
        <v>Speed Names - Domain Name</v>
      </c>
    </row>
    <row r="47" spans="1:7" x14ac:dyDescent="0.25">
      <c r="A47" s="210"/>
      <c r="B47" s="286">
        <v>44272</v>
      </c>
      <c r="C47" s="289" t="s">
        <v>327</v>
      </c>
      <c r="D47" s="289" t="s">
        <v>851</v>
      </c>
      <c r="E47" s="256"/>
      <c r="F47" s="287">
        <v>45.96</v>
      </c>
      <c r="G47" s="338" t="str">
        <f t="shared" si="0"/>
        <v>Mailchimp - Mail Drop</v>
      </c>
    </row>
    <row r="48" spans="1:7" ht="13.9" customHeight="1" x14ac:dyDescent="0.25">
      <c r="A48" s="210"/>
      <c r="B48" s="286">
        <v>44275</v>
      </c>
      <c r="C48" s="289" t="s">
        <v>153</v>
      </c>
      <c r="D48" s="289" t="s">
        <v>746</v>
      </c>
      <c r="E48" s="256"/>
      <c r="F48" s="287">
        <v>30</v>
      </c>
      <c r="G48" s="338" t="str">
        <f t="shared" si="0"/>
        <v>Facebook - Facebook Ads</v>
      </c>
    </row>
    <row r="49" spans="1:7" ht="13.9" customHeight="1" x14ac:dyDescent="0.25">
      <c r="A49" s="210"/>
      <c r="B49" s="286">
        <v>44275</v>
      </c>
      <c r="C49" s="289" t="s">
        <v>885</v>
      </c>
      <c r="D49" s="289" t="s">
        <v>599</v>
      </c>
      <c r="E49" s="256"/>
      <c r="F49" s="287">
        <v>34.799999999999997</v>
      </c>
      <c r="G49" s="338" t="str">
        <f t="shared" si="0"/>
        <v>Speed Names - Domain Name</v>
      </c>
    </row>
    <row r="50" spans="1:7" ht="13.9" customHeight="1" x14ac:dyDescent="0.25">
      <c r="A50" s="210"/>
      <c r="B50" s="286">
        <v>44275</v>
      </c>
      <c r="C50" s="289" t="s">
        <v>153</v>
      </c>
      <c r="D50" s="289" t="s">
        <v>746</v>
      </c>
      <c r="E50" s="256"/>
      <c r="F50" s="287">
        <v>-36</v>
      </c>
      <c r="G50" s="338" t="str">
        <f t="shared" si="0"/>
        <v>Facebook - Facebook Ads</v>
      </c>
    </row>
    <row r="51" spans="1:7" ht="13.9" customHeight="1" x14ac:dyDescent="0.25">
      <c r="A51" s="296"/>
      <c r="B51" s="286">
        <v>44279</v>
      </c>
      <c r="C51" s="289" t="s">
        <v>633</v>
      </c>
      <c r="D51" s="289" t="s">
        <v>886</v>
      </c>
      <c r="E51" s="256"/>
      <c r="F51" s="287">
        <v>141.53</v>
      </c>
      <c r="G51" s="338" t="str">
        <f t="shared" si="0"/>
        <v>Shopify - E Commerce Platform</v>
      </c>
    </row>
    <row r="52" spans="1:7" ht="13.9" customHeight="1" x14ac:dyDescent="0.25">
      <c r="A52" s="23"/>
      <c r="B52" s="286">
        <v>44280</v>
      </c>
      <c r="C52" s="289" t="s">
        <v>887</v>
      </c>
      <c r="D52" s="289" t="s">
        <v>888</v>
      </c>
      <c r="E52" s="256">
        <v>2.5</v>
      </c>
      <c r="F52" s="287">
        <v>15</v>
      </c>
      <c r="G52" s="338" t="str">
        <f t="shared" si="0"/>
        <v>B&amp;Q - Supplies</v>
      </c>
    </row>
    <row r="53" spans="1:7" x14ac:dyDescent="0.25">
      <c r="A53" s="35"/>
      <c r="B53" s="35"/>
      <c r="C53" s="35"/>
      <c r="D53" s="35"/>
      <c r="E53" s="260"/>
      <c r="F53" s="35"/>
      <c r="G53" s="337"/>
    </row>
    <row r="54" spans="1:7" x14ac:dyDescent="0.25">
      <c r="A54" s="35"/>
      <c r="B54" s="35"/>
      <c r="C54" s="35"/>
      <c r="D54" s="316" t="s">
        <v>147</v>
      </c>
      <c r="E54" s="260"/>
      <c r="F54" s="307">
        <f>SUM(F3:F53)</f>
        <v>3512.5</v>
      </c>
      <c r="G54" s="337"/>
    </row>
  </sheetData>
  <mergeCells count="1">
    <mergeCell ref="A2:F2"/>
  </mergeCells>
  <pageMargins left="0.7" right="0.7" top="0.75" bottom="0.75" header="0.3" footer="0.3"/>
  <pageSetup scale="57" orientation="landscape" r:id="rId1"/>
  <colBreaks count="2" manualBreakCount="2">
    <brk id="7" max="1048575" man="1"/>
    <brk id="8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658E-1092-407C-BCDE-F4C745E5FD2A}">
  <dimension ref="A1:M46"/>
  <sheetViews>
    <sheetView zoomScaleNormal="100" workbookViewId="0">
      <selection activeCell="A14" sqref="A14"/>
    </sheetView>
  </sheetViews>
  <sheetFormatPr defaultRowHeight="15" x14ac:dyDescent="0.25"/>
  <cols>
    <col min="1" max="1" width="17.140625" customWidth="1"/>
    <col min="2" max="2" width="31.28515625" customWidth="1"/>
    <col min="3" max="3" width="25.7109375" customWidth="1"/>
    <col min="4" max="4" width="27.28515625" customWidth="1"/>
    <col min="5" max="5" width="24.28515625" style="261" customWidth="1"/>
    <col min="6" max="6" width="22.140625" customWidth="1"/>
    <col min="7" max="7" width="43.28515625" style="339" customWidth="1"/>
    <col min="10" max="10" width="12.140625" bestFit="1" customWidth="1"/>
    <col min="11" max="11" width="2.28515625" bestFit="1" customWidth="1"/>
    <col min="12" max="12" width="31.7109375" customWidth="1"/>
    <col min="13" max="13" width="2.28515625" bestFit="1" customWidth="1"/>
  </cols>
  <sheetData>
    <row r="1" spans="1:13" ht="26.25" x14ac:dyDescent="0.25">
      <c r="A1" s="213" t="s">
        <v>546</v>
      </c>
      <c r="B1" s="11" t="s">
        <v>7</v>
      </c>
      <c r="C1" s="11" t="s">
        <v>8</v>
      </c>
      <c r="D1" s="11" t="s">
        <v>9</v>
      </c>
      <c r="E1" s="255" t="s">
        <v>39</v>
      </c>
      <c r="F1" s="11" t="s">
        <v>10</v>
      </c>
      <c r="G1" s="11" t="s">
        <v>720</v>
      </c>
    </row>
    <row r="2" spans="1:13" x14ac:dyDescent="0.25">
      <c r="A2" s="428"/>
      <c r="B2" s="428"/>
      <c r="C2" s="428"/>
      <c r="D2" s="428"/>
      <c r="E2" s="428"/>
      <c r="F2" s="428"/>
      <c r="G2" s="337"/>
      <c r="H2" t="s">
        <v>716</v>
      </c>
    </row>
    <row r="3" spans="1:13" ht="15.75" thickBot="1" x14ac:dyDescent="0.3">
      <c r="A3" s="295" t="s">
        <v>5</v>
      </c>
      <c r="B3" s="19" t="s">
        <v>909</v>
      </c>
      <c r="C3" s="309"/>
      <c r="D3" s="309"/>
      <c r="E3" s="256"/>
      <c r="F3" s="256"/>
      <c r="G3" s="338"/>
    </row>
    <row r="4" spans="1:13" ht="15.75" thickBot="1" x14ac:dyDescent="0.3">
      <c r="A4" s="323" t="s">
        <v>728</v>
      </c>
      <c r="B4" s="286">
        <v>44305</v>
      </c>
      <c r="C4" s="21" t="s">
        <v>852</v>
      </c>
      <c r="D4" s="21" t="s">
        <v>746</v>
      </c>
      <c r="E4" s="288"/>
      <c r="F4" s="288">
        <v>178.66</v>
      </c>
      <c r="G4" s="338" t="str">
        <f>_xlfn.CONCAT(C4,$H$2,D4)</f>
        <v>Facebook  - Facebook Ads</v>
      </c>
      <c r="J4" s="321" t="s">
        <v>889</v>
      </c>
      <c r="K4" s="322" t="s">
        <v>890</v>
      </c>
      <c r="L4" s="322" t="s">
        <v>891</v>
      </c>
      <c r="M4" s="322" t="s">
        <v>892</v>
      </c>
    </row>
    <row r="5" spans="1:13" ht="15.75" thickBot="1" x14ac:dyDescent="0.3">
      <c r="A5" s="210" t="s">
        <v>63</v>
      </c>
      <c r="B5" s="209"/>
      <c r="C5" s="21"/>
      <c r="D5" s="21"/>
      <c r="E5" s="288"/>
      <c r="F5" s="288"/>
      <c r="G5" s="338" t="str">
        <f t="shared" ref="G5:G11" si="0">_xlfn.CONCAT(C5,$H$2,D5)</f>
        <v xml:space="preserve"> - </v>
      </c>
      <c r="J5" s="323" t="s">
        <v>893</v>
      </c>
      <c r="K5" s="324" t="s">
        <v>890</v>
      </c>
      <c r="L5" s="324" t="s">
        <v>894</v>
      </c>
      <c r="M5" s="324" t="s">
        <v>892</v>
      </c>
    </row>
    <row r="6" spans="1:13" ht="75.75" thickBot="1" x14ac:dyDescent="0.3">
      <c r="A6" s="296" t="s">
        <v>1081</v>
      </c>
      <c r="B6" s="286">
        <v>44293</v>
      </c>
      <c r="C6" s="21" t="s">
        <v>860</v>
      </c>
      <c r="D6" s="21" t="s">
        <v>1075</v>
      </c>
      <c r="E6" s="288">
        <v>0</v>
      </c>
      <c r="F6" s="288">
        <f>53.18/2</f>
        <v>26.59</v>
      </c>
      <c r="G6" s="338" t="str">
        <f t="shared" si="0"/>
        <v>Amazon Market Place - Facebook Advertising:
1 For election staff recruitment
2 For Welcom Back Fund activity</v>
      </c>
      <c r="J6" s="323" t="s">
        <v>731</v>
      </c>
      <c r="K6" s="324" t="s">
        <v>890</v>
      </c>
      <c r="L6" s="324" t="s">
        <v>895</v>
      </c>
      <c r="M6" s="324" t="s">
        <v>892</v>
      </c>
    </row>
    <row r="7" spans="1:13" ht="75.75" thickBot="1" x14ac:dyDescent="0.3">
      <c r="A7" s="296" t="s">
        <v>1082</v>
      </c>
      <c r="B7" s="286">
        <v>44293</v>
      </c>
      <c r="C7" s="21" t="s">
        <v>860</v>
      </c>
      <c r="D7" s="21" t="s">
        <v>1075</v>
      </c>
      <c r="E7" s="288">
        <v>0</v>
      </c>
      <c r="F7" s="288">
        <f>53.18/2</f>
        <v>26.59</v>
      </c>
      <c r="G7" s="338" t="str">
        <f t="shared" ref="G7" si="1">_xlfn.CONCAT(C7,$H$2,D7)</f>
        <v>Amazon Market Place - Facebook Advertising:
1 For election staff recruitment
2 For Welcom Back Fund activity</v>
      </c>
      <c r="J7" s="323" t="s">
        <v>731</v>
      </c>
      <c r="K7" s="324" t="s">
        <v>890</v>
      </c>
      <c r="L7" s="324" t="s">
        <v>895</v>
      </c>
      <c r="M7" s="324" t="s">
        <v>892</v>
      </c>
    </row>
    <row r="8" spans="1:13" ht="12" customHeight="1" thickBot="1" x14ac:dyDescent="0.3">
      <c r="B8" s="209"/>
      <c r="C8" s="21"/>
      <c r="D8" s="49"/>
      <c r="E8" s="256"/>
      <c r="F8" s="288"/>
      <c r="G8" s="338" t="str">
        <f t="shared" si="0"/>
        <v xml:space="preserve"> - </v>
      </c>
      <c r="J8" s="323" t="s">
        <v>730</v>
      </c>
      <c r="K8" s="324" t="s">
        <v>890</v>
      </c>
      <c r="L8" s="324" t="s">
        <v>897</v>
      </c>
      <c r="M8" s="324" t="s">
        <v>892</v>
      </c>
    </row>
    <row r="9" spans="1:13" x14ac:dyDescent="0.25">
      <c r="A9" s="313" t="s">
        <v>64</v>
      </c>
      <c r="B9" s="26" t="s">
        <v>16</v>
      </c>
      <c r="C9" s="49"/>
      <c r="D9" s="21"/>
      <c r="E9" s="256"/>
      <c r="F9" s="314"/>
      <c r="G9" s="338" t="str">
        <f t="shared" si="0"/>
        <v xml:space="preserve"> - </v>
      </c>
    </row>
    <row r="10" spans="1:13" ht="15" customHeight="1" x14ac:dyDescent="0.25">
      <c r="A10" s="296" t="s">
        <v>724</v>
      </c>
      <c r="B10" s="286">
        <v>44281</v>
      </c>
      <c r="C10" s="289" t="s">
        <v>871</v>
      </c>
      <c r="D10" s="289" t="s">
        <v>754</v>
      </c>
      <c r="E10" s="256"/>
      <c r="F10" s="287">
        <v>74</v>
      </c>
      <c r="G10" s="338" t="str">
        <f t="shared" si="0"/>
        <v>St Albans District Council - Subscription</v>
      </c>
    </row>
    <row r="11" spans="1:13" ht="15" customHeight="1" x14ac:dyDescent="0.25">
      <c r="A11" s="296" t="s">
        <v>724</v>
      </c>
      <c r="B11" s="286">
        <v>44286</v>
      </c>
      <c r="C11" s="289" t="s">
        <v>590</v>
      </c>
      <c r="D11" s="289" t="s">
        <v>910</v>
      </c>
      <c r="E11" s="256"/>
      <c r="F11" s="287">
        <v>27.99</v>
      </c>
      <c r="G11" s="338" t="str">
        <f t="shared" si="0"/>
        <v>Zoom - Software license</v>
      </c>
    </row>
    <row r="12" spans="1:13" ht="15" customHeight="1" x14ac:dyDescent="0.25">
      <c r="A12" s="296" t="s">
        <v>724</v>
      </c>
      <c r="B12" s="286">
        <v>44292</v>
      </c>
      <c r="C12" s="289" t="s">
        <v>369</v>
      </c>
      <c r="D12" s="289" t="s">
        <v>84</v>
      </c>
      <c r="E12" s="256"/>
      <c r="F12" s="287">
        <v>25.96</v>
      </c>
      <c r="G12" s="338" t="s">
        <v>919</v>
      </c>
    </row>
    <row r="13" spans="1:13" ht="15" customHeight="1" x14ac:dyDescent="0.25">
      <c r="A13" s="296" t="s">
        <v>724</v>
      </c>
      <c r="B13" s="286">
        <v>44296</v>
      </c>
      <c r="C13" s="289" t="s">
        <v>871</v>
      </c>
      <c r="D13" s="289" t="s">
        <v>754</v>
      </c>
      <c r="E13" s="256"/>
      <c r="F13" s="287">
        <v>2</v>
      </c>
      <c r="G13" s="338" t="str">
        <f t="shared" ref="G13:G19" si="2">_xlfn.CONCAT(C13,$H$2,D13)</f>
        <v>St Albans District Council - Subscription</v>
      </c>
    </row>
    <row r="14" spans="1:13" ht="15" customHeight="1" x14ac:dyDescent="0.25">
      <c r="A14" s="296" t="s">
        <v>724</v>
      </c>
      <c r="B14" s="286">
        <v>44296</v>
      </c>
      <c r="C14" s="289" t="s">
        <v>871</v>
      </c>
      <c r="D14" s="289" t="s">
        <v>754</v>
      </c>
      <c r="E14" s="256"/>
      <c r="F14" s="287">
        <v>2</v>
      </c>
      <c r="G14" s="338" t="str">
        <f t="shared" si="2"/>
        <v>St Albans District Council - Subscription</v>
      </c>
    </row>
    <row r="15" spans="1:13" ht="15" customHeight="1" x14ac:dyDescent="0.25">
      <c r="A15" s="296" t="s">
        <v>724</v>
      </c>
      <c r="B15" s="286">
        <v>44296</v>
      </c>
      <c r="C15" s="289" t="s">
        <v>871</v>
      </c>
      <c r="D15" s="289" t="s">
        <v>754</v>
      </c>
      <c r="E15" s="256"/>
      <c r="F15" s="287">
        <v>4</v>
      </c>
      <c r="G15" s="338" t="str">
        <f t="shared" si="2"/>
        <v>St Albans District Council - Subscription</v>
      </c>
    </row>
    <row r="16" spans="1:13" ht="15" customHeight="1" x14ac:dyDescent="0.25">
      <c r="A16" s="296" t="s">
        <v>724</v>
      </c>
      <c r="B16" s="286">
        <v>44296</v>
      </c>
      <c r="C16" s="289" t="s">
        <v>871</v>
      </c>
      <c r="D16" s="289" t="s">
        <v>754</v>
      </c>
      <c r="E16" s="256"/>
      <c r="F16" s="287">
        <v>40</v>
      </c>
      <c r="G16" s="338" t="str">
        <f t="shared" si="2"/>
        <v>St Albans District Council - Subscription</v>
      </c>
    </row>
    <row r="17" spans="1:7" ht="15" customHeight="1" x14ac:dyDescent="0.25">
      <c r="A17" s="296" t="s">
        <v>724</v>
      </c>
      <c r="B17" s="286">
        <v>44298</v>
      </c>
      <c r="C17" s="289" t="s">
        <v>871</v>
      </c>
      <c r="D17" s="289" t="s">
        <v>754</v>
      </c>
      <c r="E17" s="256"/>
      <c r="F17" s="287">
        <v>91</v>
      </c>
      <c r="G17" s="338" t="str">
        <f t="shared" si="2"/>
        <v>St Albans District Council - Subscription</v>
      </c>
    </row>
    <row r="18" spans="1:7" ht="15" customHeight="1" x14ac:dyDescent="0.25">
      <c r="A18" s="296" t="s">
        <v>724</v>
      </c>
      <c r="B18" s="286">
        <v>44298</v>
      </c>
      <c r="C18" s="289" t="s">
        <v>871</v>
      </c>
      <c r="D18" s="289" t="s">
        <v>754</v>
      </c>
      <c r="E18" s="256"/>
      <c r="F18" s="287">
        <v>91</v>
      </c>
      <c r="G18" s="338" t="str">
        <f t="shared" si="2"/>
        <v>St Albans District Council - Subscription</v>
      </c>
    </row>
    <row r="19" spans="1:7" ht="15" customHeight="1" x14ac:dyDescent="0.25">
      <c r="A19" s="296" t="s">
        <v>724</v>
      </c>
      <c r="B19" s="286">
        <v>44299</v>
      </c>
      <c r="C19" s="289" t="s">
        <v>590</v>
      </c>
      <c r="D19" s="289" t="s">
        <v>911</v>
      </c>
      <c r="E19" s="256"/>
      <c r="F19" s="287">
        <v>321.48</v>
      </c>
      <c r="G19" s="338" t="str">
        <f t="shared" si="2"/>
        <v xml:space="preserve">Zoom - Software </v>
      </c>
    </row>
    <row r="20" spans="1:7" ht="15" customHeight="1" x14ac:dyDescent="0.25">
      <c r="A20" s="296" t="s">
        <v>724</v>
      </c>
      <c r="B20" s="286">
        <v>44302</v>
      </c>
      <c r="C20" s="289" t="s">
        <v>871</v>
      </c>
      <c r="D20" s="289" t="s">
        <v>754</v>
      </c>
      <c r="E20" s="256"/>
      <c r="F20" s="287">
        <v>40</v>
      </c>
      <c r="G20" s="338" t="s">
        <v>912</v>
      </c>
    </row>
    <row r="21" spans="1:7" ht="15" customHeight="1" x14ac:dyDescent="0.25">
      <c r="A21" s="296" t="s">
        <v>724</v>
      </c>
      <c r="B21" s="286">
        <v>44302</v>
      </c>
      <c r="C21" s="289" t="s">
        <v>871</v>
      </c>
      <c r="D21" s="289" t="s">
        <v>754</v>
      </c>
      <c r="E21" s="256"/>
      <c r="F21" s="287">
        <v>40</v>
      </c>
      <c r="G21" s="338" t="s">
        <v>912</v>
      </c>
    </row>
    <row r="22" spans="1:7" ht="15" customHeight="1" x14ac:dyDescent="0.25">
      <c r="A22" s="296" t="s">
        <v>724</v>
      </c>
      <c r="B22" s="286">
        <v>44302</v>
      </c>
      <c r="C22" s="289" t="s">
        <v>871</v>
      </c>
      <c r="D22" s="289" t="s">
        <v>754</v>
      </c>
      <c r="E22" s="256"/>
      <c r="F22" s="287">
        <v>91</v>
      </c>
      <c r="G22" s="338" t="s">
        <v>912</v>
      </c>
    </row>
    <row r="23" spans="1:7" x14ac:dyDescent="0.25">
      <c r="A23" s="296" t="s">
        <v>724</v>
      </c>
      <c r="B23" s="286">
        <v>44302</v>
      </c>
      <c r="C23" s="289" t="s">
        <v>871</v>
      </c>
      <c r="D23" s="289" t="s">
        <v>754</v>
      </c>
      <c r="E23" s="256"/>
      <c r="F23" s="287">
        <v>40</v>
      </c>
      <c r="G23" s="338" t="s">
        <v>912</v>
      </c>
    </row>
    <row r="24" spans="1:7" x14ac:dyDescent="0.25">
      <c r="A24" s="296" t="s">
        <v>724</v>
      </c>
      <c r="B24" s="286">
        <v>44306</v>
      </c>
      <c r="C24" s="289" t="s">
        <v>871</v>
      </c>
      <c r="D24" s="289" t="s">
        <v>754</v>
      </c>
      <c r="E24" s="256"/>
      <c r="F24" s="287">
        <v>51</v>
      </c>
      <c r="G24" s="338" t="s">
        <v>912</v>
      </c>
    </row>
    <row r="25" spans="1:7" x14ac:dyDescent="0.25">
      <c r="A25" s="296" t="s">
        <v>724</v>
      </c>
      <c r="B25" s="286">
        <v>44306</v>
      </c>
      <c r="C25" s="289" t="s">
        <v>871</v>
      </c>
      <c r="D25" s="289" t="s">
        <v>754</v>
      </c>
      <c r="E25" s="256"/>
      <c r="F25" s="287">
        <v>51</v>
      </c>
      <c r="G25" s="338" t="s">
        <v>912</v>
      </c>
    </row>
    <row r="26" spans="1:7" x14ac:dyDescent="0.25">
      <c r="A26" s="296" t="s">
        <v>724</v>
      </c>
      <c r="B26" s="286">
        <v>44306</v>
      </c>
      <c r="C26" s="289" t="s">
        <v>871</v>
      </c>
      <c r="D26" s="289" t="s">
        <v>754</v>
      </c>
      <c r="E26" s="256"/>
      <c r="F26" s="287">
        <v>51</v>
      </c>
      <c r="G26" s="338" t="s">
        <v>912</v>
      </c>
    </row>
    <row r="27" spans="1:7" x14ac:dyDescent="0.25">
      <c r="A27" s="210"/>
      <c r="B27" s="286"/>
      <c r="C27" s="289"/>
      <c r="D27" s="289"/>
      <c r="E27" s="256"/>
      <c r="F27" s="287"/>
      <c r="G27" s="338"/>
    </row>
    <row r="28" spans="1:7" ht="26.25" thickBot="1" x14ac:dyDescent="0.3">
      <c r="A28" s="210" t="s">
        <v>80</v>
      </c>
      <c r="B28" s="286" t="s">
        <v>922</v>
      </c>
      <c r="C28" s="289"/>
      <c r="D28" s="289"/>
      <c r="E28" s="256"/>
      <c r="F28" s="287"/>
      <c r="G28" s="338"/>
    </row>
    <row r="29" spans="1:7" ht="15.75" x14ac:dyDescent="0.25">
      <c r="A29" s="390" t="s">
        <v>1018</v>
      </c>
      <c r="B29" s="286">
        <v>44281</v>
      </c>
      <c r="C29" s="21" t="s">
        <v>852</v>
      </c>
      <c r="D29" s="21" t="s">
        <v>746</v>
      </c>
      <c r="E29" s="256">
        <v>0</v>
      </c>
      <c r="F29" s="287">
        <v>60</v>
      </c>
      <c r="G29" s="338" t="str">
        <f>_xlfn.CONCAT(C29,$H$2,D29)</f>
        <v>Facebook  - Facebook Ads</v>
      </c>
    </row>
    <row r="30" spans="1:7" ht="25.5" x14ac:dyDescent="0.25">
      <c r="A30" s="399" t="s">
        <v>1024</v>
      </c>
      <c r="B30" s="286">
        <v>44287</v>
      </c>
      <c r="C30" s="289" t="s">
        <v>913</v>
      </c>
      <c r="D30" s="289" t="s">
        <v>914</v>
      </c>
      <c r="E30" s="256">
        <v>48</v>
      </c>
      <c r="F30" s="287">
        <v>288</v>
      </c>
      <c r="G30" s="338" t="s">
        <v>915</v>
      </c>
    </row>
    <row r="31" spans="1:7" ht="25.5" x14ac:dyDescent="0.25">
      <c r="A31" s="391" t="s">
        <v>1024</v>
      </c>
      <c r="B31" s="286">
        <v>44287</v>
      </c>
      <c r="C31" s="289" t="s">
        <v>913</v>
      </c>
      <c r="D31" s="289" t="s">
        <v>914</v>
      </c>
      <c r="E31" s="256">
        <v>48</v>
      </c>
      <c r="F31" s="287">
        <v>288</v>
      </c>
      <c r="G31" s="338" t="s">
        <v>915</v>
      </c>
    </row>
    <row r="32" spans="1:7" ht="15.75" x14ac:dyDescent="0.25">
      <c r="A32" s="392" t="s">
        <v>1018</v>
      </c>
      <c r="B32" s="286">
        <v>44287</v>
      </c>
      <c r="C32" s="21" t="s">
        <v>852</v>
      </c>
      <c r="D32" s="21" t="s">
        <v>746</v>
      </c>
      <c r="E32" s="256">
        <v>0</v>
      </c>
      <c r="F32" s="287">
        <v>5.53</v>
      </c>
      <c r="G32" s="338" t="str">
        <f>_xlfn.CONCAT(C32,$H$2,D32)</f>
        <v>Facebook  - Facebook Ads</v>
      </c>
    </row>
    <row r="33" spans="1:7" ht="15.75" x14ac:dyDescent="0.25">
      <c r="A33" s="400" t="s">
        <v>1019</v>
      </c>
      <c r="B33" s="286">
        <v>44289</v>
      </c>
      <c r="C33" s="289" t="s">
        <v>72</v>
      </c>
      <c r="D33" s="289" t="s">
        <v>916</v>
      </c>
      <c r="E33" s="256">
        <v>1.67</v>
      </c>
      <c r="F33" s="287">
        <v>9.99</v>
      </c>
      <c r="G33" s="338" t="s">
        <v>869</v>
      </c>
    </row>
    <row r="34" spans="1:7" ht="15.75" x14ac:dyDescent="0.25">
      <c r="A34" s="401" t="s">
        <v>1076</v>
      </c>
      <c r="B34" s="286">
        <v>44292</v>
      </c>
      <c r="C34" s="289" t="s">
        <v>876</v>
      </c>
      <c r="D34" s="289" t="s">
        <v>877</v>
      </c>
      <c r="E34" s="256">
        <v>4.99</v>
      </c>
      <c r="F34" s="287">
        <v>29.99</v>
      </c>
      <c r="G34" s="338" t="s">
        <v>917</v>
      </c>
    </row>
    <row r="35" spans="1:7" ht="13.9" customHeight="1" x14ac:dyDescent="0.25">
      <c r="A35" s="392" t="s">
        <v>1018</v>
      </c>
      <c r="B35" s="286">
        <v>44292</v>
      </c>
      <c r="C35" s="289" t="s">
        <v>590</v>
      </c>
      <c r="D35" s="289" t="s">
        <v>846</v>
      </c>
      <c r="E35" s="256">
        <v>0</v>
      </c>
      <c r="F35" s="287">
        <v>123.99</v>
      </c>
      <c r="G35" s="338" t="str">
        <f t="shared" ref="G35" si="3">_xlfn.CONCAT(C35,$H$2,D35)</f>
        <v>Zoom - Licensing</v>
      </c>
    </row>
    <row r="36" spans="1:7" ht="13.9" customHeight="1" x14ac:dyDescent="0.25">
      <c r="A36" s="392" t="s">
        <v>1076</v>
      </c>
      <c r="B36" s="286">
        <v>44296</v>
      </c>
      <c r="C36" s="289" t="s">
        <v>918</v>
      </c>
      <c r="D36" s="289" t="s">
        <v>920</v>
      </c>
      <c r="E36" s="256">
        <v>14.77</v>
      </c>
      <c r="F36" s="287">
        <v>88.62</v>
      </c>
      <c r="G36" s="338" t="s">
        <v>921</v>
      </c>
    </row>
    <row r="37" spans="1:7" ht="13.9" customHeight="1" x14ac:dyDescent="0.25">
      <c r="A37" s="392" t="s">
        <v>1077</v>
      </c>
      <c r="B37" s="286">
        <v>44239</v>
      </c>
      <c r="C37" s="289" t="s">
        <v>871</v>
      </c>
      <c r="D37" s="289" t="s">
        <v>923</v>
      </c>
      <c r="E37" s="256">
        <v>0</v>
      </c>
      <c r="F37" s="287">
        <v>345</v>
      </c>
      <c r="G37" s="338" t="s">
        <v>912</v>
      </c>
    </row>
    <row r="38" spans="1:7" ht="13.9" customHeight="1" x14ac:dyDescent="0.25">
      <c r="A38" s="391" t="s">
        <v>1019</v>
      </c>
      <c r="B38" s="286">
        <v>44301</v>
      </c>
      <c r="C38" s="289" t="s">
        <v>924</v>
      </c>
      <c r="D38" s="289" t="s">
        <v>925</v>
      </c>
      <c r="E38" s="256">
        <v>93.6</v>
      </c>
      <c r="F38" s="287">
        <v>561.6</v>
      </c>
      <c r="G38" s="338" t="s">
        <v>925</v>
      </c>
    </row>
    <row r="39" spans="1:7" ht="13.9" customHeight="1" x14ac:dyDescent="0.25">
      <c r="A39" s="392" t="s">
        <v>1078</v>
      </c>
      <c r="B39" s="286">
        <v>44302</v>
      </c>
      <c r="C39" s="289" t="s">
        <v>871</v>
      </c>
      <c r="D39" s="289" t="s">
        <v>926</v>
      </c>
      <c r="E39" s="256">
        <v>0</v>
      </c>
      <c r="F39" s="287">
        <v>132</v>
      </c>
      <c r="G39" s="338" t="s">
        <v>926</v>
      </c>
    </row>
    <row r="40" spans="1:7" ht="13.9" customHeight="1" x14ac:dyDescent="0.25">
      <c r="A40" s="392" t="s">
        <v>1018</v>
      </c>
      <c r="B40" s="286">
        <v>44303</v>
      </c>
      <c r="C40" s="289" t="s">
        <v>327</v>
      </c>
      <c r="D40" s="289" t="s">
        <v>176</v>
      </c>
      <c r="E40" s="260">
        <v>0</v>
      </c>
      <c r="F40" s="287">
        <v>46.27</v>
      </c>
      <c r="G40" s="338" t="s">
        <v>176</v>
      </c>
    </row>
    <row r="41" spans="1:7" ht="15.75" x14ac:dyDescent="0.25">
      <c r="A41" s="392" t="s">
        <v>1079</v>
      </c>
      <c r="B41" s="286">
        <v>44245</v>
      </c>
      <c r="C41" s="289" t="s">
        <v>152</v>
      </c>
      <c r="D41" s="289" t="s">
        <v>927</v>
      </c>
      <c r="E41" s="261">
        <v>3.8</v>
      </c>
      <c r="F41" s="287">
        <v>22.8</v>
      </c>
      <c r="G41" s="289" t="s">
        <v>927</v>
      </c>
    </row>
    <row r="42" spans="1:7" ht="15.75" x14ac:dyDescent="0.25">
      <c r="A42" s="391" t="s">
        <v>1080</v>
      </c>
      <c r="B42" s="286">
        <v>44305</v>
      </c>
      <c r="C42" s="289" t="s">
        <v>929</v>
      </c>
      <c r="D42" s="289" t="s">
        <v>928</v>
      </c>
      <c r="E42" s="260">
        <v>0</v>
      </c>
      <c r="F42" s="287">
        <v>40</v>
      </c>
      <c r="G42" s="289" t="s">
        <v>928</v>
      </c>
    </row>
    <row r="43" spans="1:7" ht="15.75" x14ac:dyDescent="0.25">
      <c r="A43" s="392" t="s">
        <v>1076</v>
      </c>
      <c r="B43" s="286">
        <v>44305</v>
      </c>
      <c r="C43" s="289" t="s">
        <v>630</v>
      </c>
      <c r="D43" s="289" t="s">
        <v>920</v>
      </c>
      <c r="E43" s="260">
        <v>9.3800000000000008</v>
      </c>
      <c r="F43" s="287">
        <v>56.28</v>
      </c>
      <c r="G43" s="338" t="s">
        <v>921</v>
      </c>
    </row>
    <row r="44" spans="1:7" ht="15.75" x14ac:dyDescent="0.25">
      <c r="A44" s="392" t="s">
        <v>1076</v>
      </c>
      <c r="B44" s="286">
        <v>44305</v>
      </c>
      <c r="C44" s="289" t="s">
        <v>930</v>
      </c>
      <c r="D44" s="289" t="s">
        <v>931</v>
      </c>
      <c r="E44" s="260">
        <v>0</v>
      </c>
      <c r="F44" s="287">
        <v>44</v>
      </c>
      <c r="G44" s="338" t="s">
        <v>921</v>
      </c>
    </row>
    <row r="45" spans="1:7" ht="15.75" x14ac:dyDescent="0.25">
      <c r="A45" s="391" t="s">
        <v>1024</v>
      </c>
      <c r="B45" s="286">
        <v>44309</v>
      </c>
      <c r="C45" s="289" t="s">
        <v>633</v>
      </c>
      <c r="D45" s="289" t="s">
        <v>932</v>
      </c>
      <c r="E45" s="260">
        <v>0</v>
      </c>
      <c r="F45" s="287">
        <v>139.91</v>
      </c>
      <c r="G45" s="338" t="s">
        <v>932</v>
      </c>
    </row>
    <row r="46" spans="1:7" x14ac:dyDescent="0.25">
      <c r="A46" s="35"/>
      <c r="B46" s="286"/>
      <c r="C46" s="289"/>
      <c r="D46" s="316" t="s">
        <v>147</v>
      </c>
      <c r="E46" s="260"/>
      <c r="F46" s="287">
        <f>SUM(F4:F45)</f>
        <v>3557.25</v>
      </c>
      <c r="G46" s="337"/>
    </row>
  </sheetData>
  <mergeCells count="1">
    <mergeCell ref="A2:F2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F480-FB05-4027-9BE7-4BFC451301AC}">
  <sheetPr codeName="Sheet1"/>
  <dimension ref="A1:M52"/>
  <sheetViews>
    <sheetView zoomScaleNormal="100" workbookViewId="0">
      <selection activeCell="A24" sqref="A24"/>
    </sheetView>
  </sheetViews>
  <sheetFormatPr defaultColWidth="8.85546875" defaultRowHeight="15" x14ac:dyDescent="0.25"/>
  <cols>
    <col min="1" max="1" width="33.5703125" style="227" customWidth="1"/>
    <col min="2" max="2" width="31.28515625" style="227" customWidth="1"/>
    <col min="3" max="3" width="25.7109375" style="227" customWidth="1"/>
    <col min="4" max="4" width="27.28515625" style="227" customWidth="1"/>
    <col min="5" max="5" width="24.28515625" style="269" customWidth="1"/>
    <col min="6" max="6" width="22.140625" style="227" customWidth="1"/>
    <col min="7" max="7" width="43.28515625" style="358" customWidth="1"/>
    <col min="8" max="8" width="8.85546875" style="363"/>
    <col min="9" max="9" width="8.85546875" style="227"/>
    <col min="10" max="10" width="12.140625" style="227" bestFit="1" customWidth="1"/>
    <col min="11" max="11" width="2.28515625" style="227" bestFit="1" customWidth="1"/>
    <col min="12" max="12" width="50.140625" style="227" bestFit="1" customWidth="1"/>
    <col min="13" max="13" width="2.28515625" style="227" bestFit="1" customWidth="1"/>
    <col min="14" max="16384" width="8.85546875" style="227"/>
  </cols>
  <sheetData>
    <row r="1" spans="1:13" ht="30" x14ac:dyDescent="0.25">
      <c r="A1" s="359" t="s">
        <v>546</v>
      </c>
      <c r="B1" s="360" t="s">
        <v>7</v>
      </c>
      <c r="C1" s="360" t="s">
        <v>8</v>
      </c>
      <c r="D1" s="360" t="s">
        <v>9</v>
      </c>
      <c r="E1" s="361" t="s">
        <v>39</v>
      </c>
      <c r="F1" s="360" t="s">
        <v>10</v>
      </c>
      <c r="G1" s="360" t="s">
        <v>720</v>
      </c>
    </row>
    <row r="2" spans="1:13" x14ac:dyDescent="0.25">
      <c r="A2" s="430"/>
      <c r="B2" s="431"/>
      <c r="C2" s="431"/>
      <c r="D2" s="431"/>
      <c r="E2" s="431"/>
      <c r="F2" s="432"/>
      <c r="G2" s="362"/>
      <c r="H2" s="364" t="s">
        <v>716</v>
      </c>
    </row>
    <row r="3" spans="1:13" ht="15.75" thickBot="1" x14ac:dyDescent="0.3">
      <c r="A3" s="344" t="s">
        <v>5</v>
      </c>
      <c r="B3" s="344" t="s">
        <v>15</v>
      </c>
      <c r="C3" s="344"/>
      <c r="D3" s="344"/>
      <c r="E3" s="87"/>
      <c r="F3" s="346"/>
      <c r="G3" s="344"/>
    </row>
    <row r="4" spans="1:13" ht="30.75" thickBot="1" x14ac:dyDescent="0.3">
      <c r="A4" s="344">
        <v>5545001902</v>
      </c>
      <c r="B4" s="347">
        <v>44336</v>
      </c>
      <c r="C4" s="344" t="s">
        <v>380</v>
      </c>
      <c r="D4" s="344" t="s">
        <v>382</v>
      </c>
      <c r="E4" s="87">
        <v>0</v>
      </c>
      <c r="F4" s="346">
        <v>364</v>
      </c>
      <c r="G4" s="344" t="str">
        <f>_xlfn.CONCAT(C4,$H$2,D4)</f>
        <v>Chartered Institute of East London - Conference</v>
      </c>
      <c r="J4" s="348" t="s">
        <v>889</v>
      </c>
      <c r="K4" s="349" t="s">
        <v>890</v>
      </c>
      <c r="L4" s="349" t="s">
        <v>891</v>
      </c>
      <c r="M4" s="349" t="s">
        <v>892</v>
      </c>
    </row>
    <row r="5" spans="1:13" ht="14.45" customHeight="1" thickBot="1" x14ac:dyDescent="0.3">
      <c r="A5" s="344"/>
      <c r="B5" s="344" t="s">
        <v>6</v>
      </c>
      <c r="C5" s="344"/>
      <c r="D5" s="344"/>
      <c r="E5" s="288"/>
      <c r="F5" s="346"/>
      <c r="G5" s="344"/>
      <c r="J5" s="350" t="s">
        <v>893</v>
      </c>
      <c r="K5" s="351" t="s">
        <v>890</v>
      </c>
      <c r="L5" s="351" t="s">
        <v>894</v>
      </c>
      <c r="M5" s="351" t="s">
        <v>892</v>
      </c>
    </row>
    <row r="6" spans="1:13" ht="15.75" thickBot="1" x14ac:dyDescent="0.3">
      <c r="A6" s="344" t="s">
        <v>728</v>
      </c>
      <c r="B6" s="347">
        <v>44321</v>
      </c>
      <c r="C6" s="344" t="s">
        <v>933</v>
      </c>
      <c r="D6" s="344" t="s">
        <v>957</v>
      </c>
      <c r="E6" s="288"/>
      <c r="F6" s="346">
        <v>72.88</v>
      </c>
      <c r="G6" s="344" t="s">
        <v>958</v>
      </c>
      <c r="J6" s="350" t="s">
        <v>731</v>
      </c>
      <c r="K6" s="351" t="s">
        <v>890</v>
      </c>
      <c r="L6" s="351" t="s">
        <v>895</v>
      </c>
      <c r="M6" s="351" t="s">
        <v>892</v>
      </c>
    </row>
    <row r="7" spans="1:13" ht="12" customHeight="1" thickBot="1" x14ac:dyDescent="0.3">
      <c r="A7" s="344"/>
      <c r="B7" s="344"/>
      <c r="C7" s="344"/>
      <c r="D7" s="344"/>
      <c r="E7" s="86"/>
      <c r="F7" s="346"/>
      <c r="G7" s="344"/>
      <c r="J7" s="350" t="s">
        <v>730</v>
      </c>
      <c r="K7" s="351" t="s">
        <v>890</v>
      </c>
      <c r="L7" s="351" t="s">
        <v>897</v>
      </c>
      <c r="M7" s="351" t="s">
        <v>892</v>
      </c>
    </row>
    <row r="8" spans="1:13" ht="15.75" thickBot="1" x14ac:dyDescent="0.3">
      <c r="A8" s="344" t="s">
        <v>64</v>
      </c>
      <c r="B8" s="344"/>
      <c r="C8" s="344"/>
      <c r="D8" s="344"/>
      <c r="F8" s="346"/>
      <c r="G8" s="344"/>
    </row>
    <row r="9" spans="1:13" ht="15" customHeight="1" thickBot="1" x14ac:dyDescent="0.3">
      <c r="A9" s="395" t="s">
        <v>1073</v>
      </c>
      <c r="B9" s="347">
        <v>44314</v>
      </c>
      <c r="C9" s="344" t="s">
        <v>860</v>
      </c>
      <c r="D9" s="393" t="s">
        <v>1069</v>
      </c>
      <c r="E9" s="288">
        <v>59.1</v>
      </c>
      <c r="F9" s="346">
        <v>354.8</v>
      </c>
      <c r="G9" s="344" t="str">
        <f>_xlfn.CONCAT(C9,$H$2,D9)</f>
        <v>Amazon Market Place - Covid related screens</v>
      </c>
    </row>
    <row r="10" spans="1:13" ht="15" customHeight="1" x14ac:dyDescent="0.25">
      <c r="A10" s="396" t="s">
        <v>1073</v>
      </c>
      <c r="B10" s="347">
        <v>44314</v>
      </c>
      <c r="C10" s="344" t="s">
        <v>860</v>
      </c>
      <c r="D10" s="393" t="s">
        <v>1070</v>
      </c>
      <c r="E10" s="80">
        <v>1.33</v>
      </c>
      <c r="F10" s="346">
        <v>7.99</v>
      </c>
      <c r="G10" s="344" t="str">
        <f>_xlfn.CONCAT(C10,$H$2,D10)</f>
        <v>Amazon Market Place - Visitor sign in book</v>
      </c>
    </row>
    <row r="11" spans="1:13" ht="75" x14ac:dyDescent="0.25">
      <c r="A11" s="397" t="s">
        <v>1074</v>
      </c>
      <c r="B11" s="347">
        <v>44330</v>
      </c>
      <c r="C11" s="344" t="s">
        <v>852</v>
      </c>
      <c r="D11" s="394" t="s">
        <v>1071</v>
      </c>
      <c r="E11" s="288">
        <v>0</v>
      </c>
      <c r="F11" s="346">
        <v>400</v>
      </c>
      <c r="G11" s="344" t="str">
        <f>_xlfn.CONCAT(C11,$H$2,D11)</f>
        <v>Facebook  - Facebook Adverting:
1 For Election Staff Recruitment
2 For Welcome Back Fund advertising</v>
      </c>
    </row>
    <row r="12" spans="1:13" ht="15" customHeight="1" x14ac:dyDescent="0.25">
      <c r="A12" s="398" t="s">
        <v>1058</v>
      </c>
      <c r="B12" s="347">
        <v>44334</v>
      </c>
      <c r="C12" s="344" t="s">
        <v>852</v>
      </c>
      <c r="D12" s="394" t="s">
        <v>1072</v>
      </c>
      <c r="E12" s="288">
        <v>0</v>
      </c>
      <c r="F12" s="346">
        <v>44.33</v>
      </c>
      <c r="G12" s="344" t="str">
        <f>_xlfn.CONCAT(C12,$H$2,D12)</f>
        <v>Facebook  - Facebook Adverting:
For Welcome Back Fund advertising</v>
      </c>
    </row>
    <row r="13" spans="1:13" ht="15" customHeight="1" x14ac:dyDescent="0.25">
      <c r="A13" s="344"/>
      <c r="B13" s="344"/>
      <c r="C13" s="344"/>
      <c r="D13" s="344"/>
      <c r="E13" s="86"/>
      <c r="F13" s="346"/>
      <c r="G13" s="344"/>
    </row>
    <row r="14" spans="1:13" ht="15" customHeight="1" x14ac:dyDescent="0.25">
      <c r="A14" s="344" t="s">
        <v>80</v>
      </c>
      <c r="B14" s="344" t="s">
        <v>13</v>
      </c>
      <c r="C14" s="344"/>
      <c r="D14" s="344"/>
      <c r="E14" s="86"/>
      <c r="F14" s="346"/>
      <c r="G14" s="344"/>
    </row>
    <row r="15" spans="1:13" ht="15" customHeight="1" x14ac:dyDescent="0.25">
      <c r="A15" s="344" t="s">
        <v>1044</v>
      </c>
      <c r="B15" s="347">
        <v>44329</v>
      </c>
      <c r="C15" s="344" t="s">
        <v>934</v>
      </c>
      <c r="D15" s="344" t="s">
        <v>542</v>
      </c>
      <c r="E15" s="86"/>
      <c r="F15" s="346">
        <v>360</v>
      </c>
      <c r="G15" s="344" t="s">
        <v>935</v>
      </c>
    </row>
    <row r="16" spans="1:13" ht="15" customHeight="1" x14ac:dyDescent="0.25">
      <c r="A16" s="344" t="s">
        <v>81</v>
      </c>
      <c r="B16" s="344" t="s">
        <v>15</v>
      </c>
      <c r="C16" s="344"/>
      <c r="D16" s="344"/>
      <c r="E16" s="86"/>
      <c r="F16" s="346"/>
      <c r="G16" s="344"/>
    </row>
    <row r="17" spans="1:7" ht="15" customHeight="1" x14ac:dyDescent="0.25">
      <c r="A17" s="347" t="s">
        <v>1083</v>
      </c>
      <c r="B17" s="347">
        <v>44329</v>
      </c>
      <c r="C17" s="344" t="s">
        <v>936</v>
      </c>
      <c r="D17" s="344" t="s">
        <v>937</v>
      </c>
      <c r="E17" s="86"/>
      <c r="F17" s="346">
        <v>210.69</v>
      </c>
      <c r="G17" s="344" t="s">
        <v>937</v>
      </c>
    </row>
    <row r="18" spans="1:7" ht="15" customHeight="1" x14ac:dyDescent="0.25">
      <c r="A18" s="347" t="s">
        <v>1083</v>
      </c>
      <c r="B18" s="347">
        <v>44329</v>
      </c>
      <c r="C18" s="344" t="s">
        <v>936</v>
      </c>
      <c r="D18" s="344" t="s">
        <v>937</v>
      </c>
      <c r="E18" s="86"/>
      <c r="F18" s="346">
        <v>92</v>
      </c>
      <c r="G18" s="344" t="s">
        <v>937</v>
      </c>
    </row>
    <row r="19" spans="1:7" ht="15" customHeight="1" x14ac:dyDescent="0.25">
      <c r="A19" s="344" t="s">
        <v>14</v>
      </c>
      <c r="B19" s="344" t="s">
        <v>435</v>
      </c>
      <c r="C19" s="344"/>
      <c r="D19" s="344"/>
      <c r="E19" s="86"/>
      <c r="F19" s="346"/>
      <c r="G19" s="344"/>
    </row>
    <row r="20" spans="1:7" ht="15" customHeight="1" x14ac:dyDescent="0.25">
      <c r="A20" s="344">
        <v>5505001901</v>
      </c>
      <c r="B20" s="347">
        <v>44316</v>
      </c>
      <c r="C20" s="344" t="s">
        <v>955</v>
      </c>
      <c r="D20" s="344" t="s">
        <v>954</v>
      </c>
      <c r="E20" s="86"/>
      <c r="F20" s="346">
        <v>127</v>
      </c>
      <c r="G20" s="344" t="s">
        <v>938</v>
      </c>
    </row>
    <row r="21" spans="1:7" x14ac:dyDescent="0.25">
      <c r="A21" s="344" t="s">
        <v>19</v>
      </c>
      <c r="B21" s="344" t="s">
        <v>16</v>
      </c>
      <c r="C21" s="344"/>
      <c r="D21" s="344"/>
      <c r="E21" s="86"/>
      <c r="F21" s="346"/>
      <c r="G21" s="344"/>
    </row>
    <row r="22" spans="1:7" x14ac:dyDescent="0.25">
      <c r="A22" s="296" t="s">
        <v>724</v>
      </c>
      <c r="B22" s="347">
        <v>44316</v>
      </c>
      <c r="C22" s="344" t="s">
        <v>590</v>
      </c>
      <c r="D22" s="344" t="s">
        <v>565</v>
      </c>
      <c r="E22" s="352"/>
      <c r="F22" s="346">
        <v>27.99</v>
      </c>
      <c r="G22" s="344" t="s">
        <v>939</v>
      </c>
    </row>
    <row r="23" spans="1:7" ht="30" x14ac:dyDescent="0.25">
      <c r="A23" s="296" t="s">
        <v>724</v>
      </c>
      <c r="B23" s="347">
        <v>44322</v>
      </c>
      <c r="C23" s="344" t="s">
        <v>589</v>
      </c>
      <c r="D23" s="344" t="s">
        <v>370</v>
      </c>
      <c r="E23" s="352"/>
      <c r="F23" s="346">
        <v>25.86</v>
      </c>
      <c r="G23" s="344" t="s">
        <v>940</v>
      </c>
    </row>
    <row r="24" spans="1:7" ht="30" x14ac:dyDescent="0.25">
      <c r="A24" s="296" t="s">
        <v>724</v>
      </c>
      <c r="B24" s="347">
        <v>44323</v>
      </c>
      <c r="C24" s="344" t="s">
        <v>871</v>
      </c>
      <c r="D24" s="344" t="s">
        <v>754</v>
      </c>
      <c r="E24" s="86"/>
      <c r="F24" s="346">
        <v>1</v>
      </c>
      <c r="G24" s="344" t="str">
        <f t="shared" ref="G24:G29" si="0">_xlfn.CONCAT(C24,$H$2,D24)</f>
        <v>St Albans District Council - Subscription</v>
      </c>
    </row>
    <row r="25" spans="1:7" ht="30" x14ac:dyDescent="0.25">
      <c r="A25" s="296" t="s">
        <v>724</v>
      </c>
      <c r="B25" s="347">
        <v>44323</v>
      </c>
      <c r="C25" s="344" t="s">
        <v>871</v>
      </c>
      <c r="D25" s="344" t="s">
        <v>754</v>
      </c>
      <c r="E25" s="86"/>
      <c r="F25" s="346">
        <v>1</v>
      </c>
      <c r="G25" s="344" t="str">
        <f t="shared" si="0"/>
        <v>St Albans District Council - Subscription</v>
      </c>
    </row>
    <row r="26" spans="1:7" ht="30" x14ac:dyDescent="0.25">
      <c r="A26" s="296" t="s">
        <v>724</v>
      </c>
      <c r="B26" s="347">
        <v>44323</v>
      </c>
      <c r="C26" s="344" t="s">
        <v>871</v>
      </c>
      <c r="D26" s="344" t="s">
        <v>754</v>
      </c>
      <c r="E26" s="86"/>
      <c r="F26" s="346">
        <v>51</v>
      </c>
      <c r="G26" s="344" t="str">
        <f t="shared" si="0"/>
        <v>St Albans District Council - Subscription</v>
      </c>
    </row>
    <row r="27" spans="1:7" ht="30" x14ac:dyDescent="0.25">
      <c r="A27" s="296" t="s">
        <v>724</v>
      </c>
      <c r="B27" s="347">
        <v>44323</v>
      </c>
      <c r="C27" s="344" t="s">
        <v>871</v>
      </c>
      <c r="D27" s="344" t="s">
        <v>754</v>
      </c>
      <c r="E27" s="86"/>
      <c r="F27" s="346">
        <v>1</v>
      </c>
      <c r="G27" s="344" t="str">
        <f t="shared" si="0"/>
        <v>St Albans District Council - Subscription</v>
      </c>
    </row>
    <row r="28" spans="1:7" ht="30" x14ac:dyDescent="0.25">
      <c r="A28" s="296" t="s">
        <v>724</v>
      </c>
      <c r="B28" s="347">
        <v>44328</v>
      </c>
      <c r="C28" s="344" t="s">
        <v>871</v>
      </c>
      <c r="D28" s="344" t="s">
        <v>754</v>
      </c>
      <c r="E28" s="86"/>
      <c r="F28" s="346">
        <v>45</v>
      </c>
      <c r="G28" s="344" t="str">
        <f t="shared" si="0"/>
        <v>St Albans District Council - Subscription</v>
      </c>
    </row>
    <row r="29" spans="1:7" ht="30" x14ac:dyDescent="0.25">
      <c r="A29" s="296" t="s">
        <v>724</v>
      </c>
      <c r="B29" s="347">
        <v>44328</v>
      </c>
      <c r="C29" s="344" t="s">
        <v>871</v>
      </c>
      <c r="D29" s="344" t="s">
        <v>754</v>
      </c>
      <c r="E29" s="86"/>
      <c r="F29" s="346">
        <v>45</v>
      </c>
      <c r="G29" s="344" t="str">
        <f t="shared" si="0"/>
        <v>St Albans District Council - Subscription</v>
      </c>
    </row>
    <row r="30" spans="1:7" x14ac:dyDescent="0.25">
      <c r="A30" s="296" t="s">
        <v>724</v>
      </c>
      <c r="B30" s="347">
        <v>44329</v>
      </c>
      <c r="C30" s="344" t="s">
        <v>590</v>
      </c>
      <c r="D30" s="344" t="s">
        <v>565</v>
      </c>
      <c r="E30" s="352"/>
      <c r="F30" s="346">
        <v>321.48</v>
      </c>
      <c r="G30" s="344" t="s">
        <v>939</v>
      </c>
    </row>
    <row r="31" spans="1:7" ht="30" x14ac:dyDescent="0.25">
      <c r="A31" s="296" t="s">
        <v>724</v>
      </c>
      <c r="B31" s="347">
        <v>44335</v>
      </c>
      <c r="C31" s="344" t="s">
        <v>871</v>
      </c>
      <c r="D31" s="344" t="s">
        <v>754</v>
      </c>
      <c r="E31" s="86"/>
      <c r="F31" s="346">
        <v>45</v>
      </c>
      <c r="G31" s="344" t="str">
        <f>_xlfn.CONCAT(C31,$H$2,D31)</f>
        <v>St Albans District Council - Subscription</v>
      </c>
    </row>
    <row r="32" spans="1:7" ht="30" x14ac:dyDescent="0.25">
      <c r="A32" s="296" t="s">
        <v>724</v>
      </c>
      <c r="B32" s="347">
        <v>44335</v>
      </c>
      <c r="C32" s="344" t="s">
        <v>871</v>
      </c>
      <c r="D32" s="344" t="s">
        <v>754</v>
      </c>
      <c r="E32" s="86"/>
      <c r="F32" s="346">
        <v>50</v>
      </c>
      <c r="G32" s="344" t="str">
        <f>_xlfn.CONCAT(C32,$H$2,D32)</f>
        <v>St Albans District Council - Subscription</v>
      </c>
    </row>
    <row r="33" spans="1:7" ht="30" x14ac:dyDescent="0.25">
      <c r="A33" s="296" t="s">
        <v>724</v>
      </c>
      <c r="B33" s="347">
        <v>44335</v>
      </c>
      <c r="C33" s="344" t="s">
        <v>871</v>
      </c>
      <c r="D33" s="344" t="s">
        <v>754</v>
      </c>
      <c r="E33" s="86"/>
      <c r="F33" s="346">
        <v>50</v>
      </c>
      <c r="G33" s="344" t="str">
        <f>_xlfn.CONCAT(C33,$H$2,D33)</f>
        <v>St Albans District Council - Subscription</v>
      </c>
    </row>
    <row r="34" spans="1:7" ht="30" x14ac:dyDescent="0.25">
      <c r="A34" s="344" t="s">
        <v>20</v>
      </c>
      <c r="B34" s="344" t="s">
        <v>956</v>
      </c>
      <c r="C34" s="344"/>
      <c r="D34" s="344"/>
      <c r="E34" s="86"/>
      <c r="F34" s="346"/>
      <c r="G34" s="344"/>
    </row>
    <row r="35" spans="1:7" ht="13.9" customHeight="1" x14ac:dyDescent="0.25">
      <c r="A35" s="344" t="s">
        <v>1018</v>
      </c>
      <c r="B35" s="347">
        <v>44316</v>
      </c>
      <c r="C35" s="344" t="s">
        <v>852</v>
      </c>
      <c r="D35" s="344" t="s">
        <v>746</v>
      </c>
      <c r="E35" s="288">
        <v>0</v>
      </c>
      <c r="F35" s="346">
        <v>54.47</v>
      </c>
      <c r="G35" s="344" t="str">
        <f>_xlfn.CONCAT(C35,$H$2,D35)</f>
        <v>Facebook  - Facebook Ads</v>
      </c>
    </row>
    <row r="36" spans="1:7" ht="13.9" customHeight="1" x14ac:dyDescent="0.25">
      <c r="A36" s="344" t="s">
        <v>1019</v>
      </c>
      <c r="B36" s="347">
        <v>44319</v>
      </c>
      <c r="C36" s="344" t="s">
        <v>72</v>
      </c>
      <c r="D36" s="344" t="s">
        <v>403</v>
      </c>
      <c r="E36" s="353">
        <v>1.67</v>
      </c>
      <c r="F36" s="346">
        <v>9.99</v>
      </c>
      <c r="G36" s="344" t="str">
        <f>_xlfn.CONCAT(C36,$H$2,D36)</f>
        <v>Dropbox - IT storage</v>
      </c>
    </row>
    <row r="37" spans="1:7" ht="13.9" customHeight="1" x14ac:dyDescent="0.25">
      <c r="A37" s="344" t="s">
        <v>1059</v>
      </c>
      <c r="B37" s="347">
        <v>44320</v>
      </c>
      <c r="C37" s="344" t="s">
        <v>876</v>
      </c>
      <c r="D37" s="344" t="s">
        <v>877</v>
      </c>
      <c r="E37" s="353">
        <v>2.16</v>
      </c>
      <c r="F37" s="346">
        <v>12.99</v>
      </c>
      <c r="G37" s="344" t="str">
        <f>_xlfn.CONCAT(C37,$H$2,D37)</f>
        <v>Screwfix - Equipment</v>
      </c>
    </row>
    <row r="38" spans="1:7" ht="13.9" customHeight="1" x14ac:dyDescent="0.25">
      <c r="A38" s="344" t="s">
        <v>1066</v>
      </c>
      <c r="B38" s="347">
        <v>44320</v>
      </c>
      <c r="C38" s="344" t="s">
        <v>876</v>
      </c>
      <c r="D38" s="344" t="s">
        <v>877</v>
      </c>
      <c r="E38" s="353">
        <v>12.99</v>
      </c>
      <c r="F38" s="346">
        <v>77.97</v>
      </c>
      <c r="G38" s="344" t="str">
        <f>_xlfn.CONCAT(C38,$H$2,D38)</f>
        <v>Screwfix - Equipment</v>
      </c>
    </row>
    <row r="39" spans="1:7" ht="13.9" customHeight="1" x14ac:dyDescent="0.25">
      <c r="A39" s="344" t="s">
        <v>1018</v>
      </c>
      <c r="B39" s="347">
        <v>44322</v>
      </c>
      <c r="C39" s="344" t="s">
        <v>590</v>
      </c>
      <c r="D39" s="344" t="s">
        <v>565</v>
      </c>
      <c r="E39" s="353">
        <v>0</v>
      </c>
      <c r="F39" s="346">
        <v>43.99</v>
      </c>
      <c r="G39" s="344" t="s">
        <v>939</v>
      </c>
    </row>
    <row r="40" spans="1:7" ht="13.9" customHeight="1" x14ac:dyDescent="0.25">
      <c r="A40" s="344" t="s">
        <v>1018</v>
      </c>
      <c r="B40" s="347">
        <v>44328</v>
      </c>
      <c r="C40" s="344" t="s">
        <v>941</v>
      </c>
      <c r="D40" s="344" t="s">
        <v>942</v>
      </c>
      <c r="E40" s="353">
        <v>32.94</v>
      </c>
      <c r="F40" s="346">
        <v>298.13</v>
      </c>
      <c r="G40" s="344" t="s">
        <v>943</v>
      </c>
    </row>
    <row r="41" spans="1:7" ht="30" x14ac:dyDescent="0.25">
      <c r="A41" s="344" t="s">
        <v>1067</v>
      </c>
      <c r="B41" s="347">
        <v>44328</v>
      </c>
      <c r="C41" s="344" t="s">
        <v>871</v>
      </c>
      <c r="D41" s="344" t="s">
        <v>754</v>
      </c>
      <c r="E41" s="353">
        <v>0</v>
      </c>
      <c r="F41" s="346">
        <v>320</v>
      </c>
      <c r="G41" s="344" t="str">
        <f>_xlfn.CONCAT(C41,$H$2,D41)</f>
        <v>St Albans District Council - Subscription</v>
      </c>
    </row>
    <row r="42" spans="1:7" x14ac:dyDescent="0.25">
      <c r="A42" s="344" t="s">
        <v>1017</v>
      </c>
      <c r="B42" s="347">
        <v>44327</v>
      </c>
      <c r="C42" s="344" t="s">
        <v>944</v>
      </c>
      <c r="D42" s="344" t="s">
        <v>877</v>
      </c>
      <c r="E42" s="353">
        <v>0</v>
      </c>
      <c r="F42" s="346">
        <v>52</v>
      </c>
      <c r="G42" s="344" t="s">
        <v>945</v>
      </c>
    </row>
    <row r="43" spans="1:7" ht="30" x14ac:dyDescent="0.25">
      <c r="A43" s="344" t="s">
        <v>1017</v>
      </c>
      <c r="B43" s="347">
        <v>44329</v>
      </c>
      <c r="C43" s="344" t="s">
        <v>946</v>
      </c>
      <c r="D43" s="344" t="s">
        <v>947</v>
      </c>
      <c r="E43" s="353">
        <v>59</v>
      </c>
      <c r="F43" s="346">
        <v>354</v>
      </c>
      <c r="G43" s="344" t="s">
        <v>948</v>
      </c>
    </row>
    <row r="44" spans="1:7" x14ac:dyDescent="0.25">
      <c r="A44" s="344" t="s">
        <v>1018</v>
      </c>
      <c r="B44" s="347">
        <v>44329</v>
      </c>
      <c r="C44" s="344" t="s">
        <v>941</v>
      </c>
      <c r="D44" s="344" t="s">
        <v>942</v>
      </c>
      <c r="E44" s="353"/>
      <c r="F44" s="346">
        <v>-22.07</v>
      </c>
      <c r="G44" s="344" t="s">
        <v>943</v>
      </c>
    </row>
    <row r="45" spans="1:7" x14ac:dyDescent="0.25">
      <c r="A45" s="344" t="s">
        <v>1018</v>
      </c>
      <c r="B45" s="347">
        <v>44333</v>
      </c>
      <c r="C45" s="344" t="s">
        <v>327</v>
      </c>
      <c r="D45" s="344" t="s">
        <v>176</v>
      </c>
      <c r="E45" s="353">
        <v>0</v>
      </c>
      <c r="F45" s="346">
        <v>45.22</v>
      </c>
      <c r="G45" s="344" t="s">
        <v>949</v>
      </c>
    </row>
    <row r="46" spans="1:7" x14ac:dyDescent="0.25">
      <c r="A46" s="344" t="s">
        <v>1018</v>
      </c>
      <c r="B46" s="347">
        <v>44335</v>
      </c>
      <c r="C46" s="344" t="s">
        <v>852</v>
      </c>
      <c r="D46" s="344" t="s">
        <v>746</v>
      </c>
      <c r="E46" s="353">
        <v>0</v>
      </c>
      <c r="F46" s="346">
        <v>60</v>
      </c>
      <c r="G46" s="344" t="str">
        <f>_xlfn.CONCAT(C46,$H$2,D46)</f>
        <v>Facebook  - Facebook Ads</v>
      </c>
    </row>
    <row r="47" spans="1:7" x14ac:dyDescent="0.25">
      <c r="A47" s="344" t="s">
        <v>1019</v>
      </c>
      <c r="B47" s="347">
        <v>44336</v>
      </c>
      <c r="C47" s="344" t="s">
        <v>152</v>
      </c>
      <c r="D47" s="344" t="s">
        <v>599</v>
      </c>
      <c r="E47" s="353">
        <v>3.8</v>
      </c>
      <c r="F47" s="346">
        <v>22.8</v>
      </c>
      <c r="G47" s="344" t="s">
        <v>950</v>
      </c>
    </row>
    <row r="48" spans="1:7" ht="30" x14ac:dyDescent="0.25">
      <c r="A48" s="344" t="s">
        <v>1018</v>
      </c>
      <c r="B48" s="347">
        <v>44336</v>
      </c>
      <c r="C48" s="344" t="s">
        <v>951</v>
      </c>
      <c r="D48" s="344" t="s">
        <v>947</v>
      </c>
      <c r="E48" s="353">
        <v>0</v>
      </c>
      <c r="F48" s="346">
        <v>160.16</v>
      </c>
      <c r="G48" s="344" t="s">
        <v>947</v>
      </c>
    </row>
    <row r="49" spans="1:7" x14ac:dyDescent="0.25">
      <c r="A49" s="344" t="s">
        <v>1024</v>
      </c>
      <c r="B49" s="347">
        <v>44339</v>
      </c>
      <c r="C49" s="344" t="s">
        <v>633</v>
      </c>
      <c r="D49" s="344" t="s">
        <v>637</v>
      </c>
      <c r="E49" s="353">
        <v>0</v>
      </c>
      <c r="F49" s="346">
        <v>252.34</v>
      </c>
      <c r="G49" s="344" t="s">
        <v>952</v>
      </c>
    </row>
    <row r="50" spans="1:7" x14ac:dyDescent="0.25">
      <c r="A50" s="344" t="s">
        <v>1020</v>
      </c>
      <c r="B50" s="347">
        <v>44342</v>
      </c>
      <c r="C50" s="344" t="s">
        <v>953</v>
      </c>
      <c r="D50" s="344" t="s">
        <v>84</v>
      </c>
      <c r="E50" s="353">
        <v>43.75</v>
      </c>
      <c r="F50" s="346">
        <v>262.5</v>
      </c>
      <c r="G50" s="344" t="s">
        <v>84</v>
      </c>
    </row>
    <row r="51" spans="1:7" x14ac:dyDescent="0.25">
      <c r="A51" s="355"/>
      <c r="B51" s="347"/>
      <c r="C51" s="356"/>
      <c r="D51" s="356"/>
      <c r="E51" s="354"/>
      <c r="F51" s="346"/>
      <c r="G51" s="344"/>
    </row>
    <row r="52" spans="1:7" x14ac:dyDescent="0.25">
      <c r="A52" s="355"/>
      <c r="B52" s="347"/>
      <c r="C52" s="356"/>
      <c r="D52" s="357" t="s">
        <v>147</v>
      </c>
      <c r="E52" s="354"/>
      <c r="F52" s="346">
        <f>SUM(F3:F50)</f>
        <v>4702.5099999999993</v>
      </c>
      <c r="G52" s="345"/>
    </row>
  </sheetData>
  <mergeCells count="1">
    <mergeCell ref="A2:F2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ADF1-5A5C-4356-A289-94FED5C324F2}">
  <dimension ref="A1:G40"/>
  <sheetViews>
    <sheetView workbookViewId="0">
      <selection activeCell="B13" sqref="B13"/>
    </sheetView>
  </sheetViews>
  <sheetFormatPr defaultColWidth="8.85546875" defaultRowHeight="15" x14ac:dyDescent="0.25"/>
  <cols>
    <col min="1" max="1" width="21.28515625" style="366" bestFit="1" customWidth="1"/>
    <col min="2" max="2" width="26.42578125" style="383" bestFit="1" customWidth="1"/>
    <col min="3" max="3" width="29.5703125" style="366" bestFit="1" customWidth="1"/>
    <col min="4" max="4" width="25.85546875" style="366" bestFit="1" customWidth="1"/>
    <col min="5" max="5" width="9" style="366" bestFit="1" customWidth="1"/>
    <col min="6" max="6" width="25.140625" style="366" bestFit="1" customWidth="1"/>
    <col min="7" max="7" width="40.7109375" style="366" bestFit="1" customWidth="1"/>
    <col min="8" max="16384" width="8.85546875" style="366"/>
  </cols>
  <sheetData>
    <row r="1" spans="1:7" x14ac:dyDescent="0.25">
      <c r="A1" s="374" t="s">
        <v>546</v>
      </c>
      <c r="B1" s="375" t="s">
        <v>7</v>
      </c>
      <c r="C1" s="374" t="s">
        <v>8</v>
      </c>
      <c r="D1" s="374" t="s">
        <v>9</v>
      </c>
      <c r="E1" s="374" t="s">
        <v>39</v>
      </c>
      <c r="F1" s="374" t="s">
        <v>10</v>
      </c>
      <c r="G1" s="374" t="s">
        <v>720</v>
      </c>
    </row>
    <row r="2" spans="1:7" x14ac:dyDescent="0.25">
      <c r="A2" s="369" t="s">
        <v>5</v>
      </c>
      <c r="B2" s="376" t="s">
        <v>6</v>
      </c>
      <c r="C2" s="365"/>
      <c r="D2" s="365"/>
      <c r="E2" s="365"/>
      <c r="F2" s="372"/>
      <c r="G2" s="365"/>
    </row>
    <row r="3" spans="1:7" x14ac:dyDescent="0.25">
      <c r="A3" s="370" t="s">
        <v>728</v>
      </c>
      <c r="B3" s="377">
        <v>44364</v>
      </c>
      <c r="C3" s="370" t="s">
        <v>964</v>
      </c>
      <c r="D3" s="370"/>
      <c r="E3" s="365"/>
      <c r="F3" s="372">
        <v>124.74</v>
      </c>
      <c r="G3" s="365"/>
    </row>
    <row r="4" spans="1:7" x14ac:dyDescent="0.25">
      <c r="A4" s="370" t="s">
        <v>728</v>
      </c>
      <c r="B4" s="377">
        <v>44364</v>
      </c>
      <c r="C4" s="370" t="s">
        <v>257</v>
      </c>
      <c r="D4" s="370" t="s">
        <v>965</v>
      </c>
      <c r="E4" s="365"/>
      <c r="F4" s="372">
        <v>20.85</v>
      </c>
      <c r="G4" s="365" t="s">
        <v>958</v>
      </c>
    </row>
    <row r="5" spans="1:7" x14ac:dyDescent="0.25">
      <c r="A5" s="369" t="s">
        <v>63</v>
      </c>
      <c r="B5" s="377"/>
      <c r="C5" s="370"/>
      <c r="D5" s="370"/>
      <c r="E5" s="365"/>
      <c r="F5" s="372"/>
      <c r="G5" s="365"/>
    </row>
    <row r="6" spans="1:7" x14ac:dyDescent="0.25">
      <c r="A6" s="370" t="s">
        <v>726</v>
      </c>
      <c r="B6" s="377">
        <v>44364</v>
      </c>
      <c r="C6" s="370" t="s">
        <v>966</v>
      </c>
      <c r="D6" s="370" t="s">
        <v>967</v>
      </c>
      <c r="E6" s="365"/>
      <c r="F6" s="372">
        <v>249.99</v>
      </c>
      <c r="G6" s="365"/>
    </row>
    <row r="7" spans="1:7" x14ac:dyDescent="0.25">
      <c r="A7" s="370" t="s">
        <v>726</v>
      </c>
      <c r="B7" s="377">
        <v>44368</v>
      </c>
      <c r="C7" s="370" t="s">
        <v>968</v>
      </c>
      <c r="D7" s="370" t="s">
        <v>969</v>
      </c>
      <c r="E7" s="365"/>
      <c r="F7" s="372">
        <v>249.99</v>
      </c>
      <c r="G7" s="365"/>
    </row>
    <row r="8" spans="1:7" x14ac:dyDescent="0.25">
      <c r="A8" s="365"/>
      <c r="B8" s="377"/>
      <c r="C8" s="370"/>
      <c r="D8" s="370"/>
      <c r="E8" s="365"/>
      <c r="F8" s="372"/>
      <c r="G8" s="365"/>
    </row>
    <row r="9" spans="1:7" x14ac:dyDescent="0.25">
      <c r="A9" s="365"/>
      <c r="B9" s="377"/>
      <c r="C9" s="370"/>
      <c r="D9" s="370"/>
      <c r="E9" s="365"/>
      <c r="F9" s="372"/>
      <c r="G9" s="365"/>
    </row>
    <row r="10" spans="1:7" x14ac:dyDescent="0.25">
      <c r="A10" s="369" t="s">
        <v>64</v>
      </c>
      <c r="B10" s="376" t="s">
        <v>963</v>
      </c>
      <c r="C10" s="370"/>
      <c r="D10" s="370"/>
      <c r="E10" s="365"/>
      <c r="F10" s="372"/>
      <c r="G10" s="365"/>
    </row>
    <row r="11" spans="1:7" x14ac:dyDescent="0.25">
      <c r="A11" s="370" t="s">
        <v>1058</v>
      </c>
      <c r="B11" s="377">
        <v>44365</v>
      </c>
      <c r="C11" s="370" t="s">
        <v>852</v>
      </c>
      <c r="D11" s="370" t="s">
        <v>746</v>
      </c>
      <c r="E11" s="365"/>
      <c r="F11" s="372">
        <v>17.010000000000002</v>
      </c>
      <c r="G11" s="365" t="s">
        <v>960</v>
      </c>
    </row>
    <row r="12" spans="1:7" x14ac:dyDescent="0.25">
      <c r="A12" s="365"/>
      <c r="B12" s="377"/>
      <c r="C12" s="370"/>
      <c r="D12" s="370"/>
      <c r="E12" s="365"/>
      <c r="F12" s="372"/>
      <c r="G12" s="365"/>
    </row>
    <row r="13" spans="1:7" x14ac:dyDescent="0.25">
      <c r="A13" s="369" t="s">
        <v>80</v>
      </c>
      <c r="B13" s="376" t="s">
        <v>13</v>
      </c>
      <c r="C13" s="370"/>
      <c r="D13" s="370"/>
      <c r="E13" s="365"/>
      <c r="F13" s="372"/>
      <c r="G13" s="365"/>
    </row>
    <row r="14" spans="1:7" x14ac:dyDescent="0.25">
      <c r="A14" s="370" t="s">
        <v>1043</v>
      </c>
      <c r="B14" s="377">
        <v>44355</v>
      </c>
      <c r="C14" s="370" t="s">
        <v>966</v>
      </c>
      <c r="D14" s="365" t="s">
        <v>873</v>
      </c>
      <c r="E14" s="365"/>
      <c r="F14" s="372">
        <v>174.99</v>
      </c>
      <c r="G14" s="365"/>
    </row>
    <row r="15" spans="1:7" x14ac:dyDescent="0.25">
      <c r="A15" s="370" t="s">
        <v>1044</v>
      </c>
      <c r="B15" s="377">
        <v>44361</v>
      </c>
      <c r="C15" s="365" t="s">
        <v>934</v>
      </c>
      <c r="D15" s="365" t="s">
        <v>542</v>
      </c>
      <c r="E15" s="365"/>
      <c r="F15" s="372">
        <v>480</v>
      </c>
      <c r="G15" s="365" t="s">
        <v>935</v>
      </c>
    </row>
    <row r="16" spans="1:7" x14ac:dyDescent="0.25">
      <c r="A16" s="370"/>
      <c r="B16" s="377"/>
      <c r="C16" s="365"/>
      <c r="D16" s="365"/>
      <c r="E16" s="365"/>
      <c r="F16" s="372"/>
      <c r="G16" s="365"/>
    </row>
    <row r="17" spans="1:7" x14ac:dyDescent="0.25">
      <c r="A17" s="369" t="s">
        <v>81</v>
      </c>
      <c r="B17" s="376" t="s">
        <v>16</v>
      </c>
      <c r="C17" s="365"/>
      <c r="D17" s="365"/>
      <c r="E17" s="365"/>
      <c r="F17" s="372"/>
      <c r="G17" s="365"/>
    </row>
    <row r="18" spans="1:7" x14ac:dyDescent="0.25">
      <c r="A18" s="296" t="s">
        <v>724</v>
      </c>
      <c r="B18" s="377">
        <v>44346</v>
      </c>
      <c r="C18" s="365" t="s">
        <v>590</v>
      </c>
      <c r="D18" s="365" t="s">
        <v>565</v>
      </c>
      <c r="E18" s="365"/>
      <c r="F18" s="372">
        <v>27.99</v>
      </c>
      <c r="G18" s="365" t="s">
        <v>939</v>
      </c>
    </row>
    <row r="19" spans="1:7" x14ac:dyDescent="0.25">
      <c r="A19" s="296" t="s">
        <v>724</v>
      </c>
      <c r="B19" s="377">
        <v>44353</v>
      </c>
      <c r="C19" s="365" t="s">
        <v>589</v>
      </c>
      <c r="D19" s="365" t="s">
        <v>370</v>
      </c>
      <c r="E19" s="365"/>
      <c r="F19" s="372">
        <v>25.44</v>
      </c>
      <c r="G19" s="365" t="s">
        <v>940</v>
      </c>
    </row>
    <row r="20" spans="1:7" x14ac:dyDescent="0.25">
      <c r="A20" s="296" t="s">
        <v>724</v>
      </c>
      <c r="B20" s="377">
        <v>44360</v>
      </c>
      <c r="C20" s="365" t="s">
        <v>590</v>
      </c>
      <c r="D20" s="365" t="s">
        <v>565</v>
      </c>
      <c r="E20" s="365"/>
      <c r="F20" s="372">
        <v>321.48</v>
      </c>
      <c r="G20" s="365" t="s">
        <v>939</v>
      </c>
    </row>
    <row r="21" spans="1:7" x14ac:dyDescent="0.25">
      <c r="A21" s="296" t="s">
        <v>724</v>
      </c>
      <c r="B21" s="377">
        <v>44335</v>
      </c>
      <c r="C21" s="365" t="s">
        <v>871</v>
      </c>
      <c r="D21" s="365" t="s">
        <v>754</v>
      </c>
      <c r="E21" s="365"/>
      <c r="F21" s="372">
        <v>1</v>
      </c>
      <c r="G21" s="365" t="s">
        <v>912</v>
      </c>
    </row>
    <row r="22" spans="1:7" x14ac:dyDescent="0.25">
      <c r="A22" s="365"/>
      <c r="B22" s="377"/>
      <c r="C22" s="365"/>
      <c r="D22" s="365"/>
      <c r="E22" s="365"/>
      <c r="F22" s="372"/>
      <c r="G22" s="365"/>
    </row>
    <row r="23" spans="1:7" s="368" customFormat="1" x14ac:dyDescent="0.25">
      <c r="A23" s="369" t="s">
        <v>14</v>
      </c>
      <c r="B23" s="376" t="s">
        <v>956</v>
      </c>
      <c r="C23" s="369"/>
      <c r="D23" s="369"/>
      <c r="E23" s="369"/>
      <c r="F23" s="373"/>
      <c r="G23" s="369"/>
    </row>
    <row r="24" spans="1:7" s="380" customFormat="1" x14ac:dyDescent="0.25">
      <c r="A24" s="370" t="s">
        <v>1059</v>
      </c>
      <c r="B24" s="378">
        <v>44344</v>
      </c>
      <c r="C24" s="370" t="s">
        <v>970</v>
      </c>
      <c r="D24" s="365" t="s">
        <v>1061</v>
      </c>
      <c r="E24" s="370">
        <v>0</v>
      </c>
      <c r="F24" s="379">
        <v>6</v>
      </c>
      <c r="G24" s="370"/>
    </row>
    <row r="25" spans="1:7" x14ac:dyDescent="0.25">
      <c r="A25" s="370" t="s">
        <v>1018</v>
      </c>
      <c r="B25" s="378">
        <v>44347</v>
      </c>
      <c r="C25" s="365" t="s">
        <v>852</v>
      </c>
      <c r="D25" s="365" t="s">
        <v>176</v>
      </c>
      <c r="E25" s="365">
        <v>0</v>
      </c>
      <c r="F25" s="372">
        <v>5</v>
      </c>
      <c r="G25" s="365" t="s">
        <v>960</v>
      </c>
    </row>
    <row r="26" spans="1:7" x14ac:dyDescent="0.25">
      <c r="A26" s="370" t="s">
        <v>1060</v>
      </c>
      <c r="B26" s="378">
        <v>44348</v>
      </c>
      <c r="C26" s="365" t="s">
        <v>971</v>
      </c>
      <c r="D26" s="365" t="s">
        <v>1062</v>
      </c>
      <c r="E26" s="365">
        <v>0</v>
      </c>
      <c r="F26" s="372">
        <v>28.62</v>
      </c>
      <c r="G26" s="365"/>
    </row>
    <row r="27" spans="1:7" x14ac:dyDescent="0.25">
      <c r="A27" s="370" t="s">
        <v>1027</v>
      </c>
      <c r="B27" s="378">
        <v>44348</v>
      </c>
      <c r="C27" s="365" t="s">
        <v>972</v>
      </c>
      <c r="D27" s="365" t="s">
        <v>1063</v>
      </c>
      <c r="E27" s="365">
        <v>27</v>
      </c>
      <c r="F27" s="372">
        <v>161.99</v>
      </c>
      <c r="G27" s="365" t="s">
        <v>805</v>
      </c>
    </row>
    <row r="28" spans="1:7" x14ac:dyDescent="0.25">
      <c r="A28" s="370" t="s">
        <v>1019</v>
      </c>
      <c r="B28" s="377">
        <v>44350</v>
      </c>
      <c r="C28" s="365" t="s">
        <v>72</v>
      </c>
      <c r="D28" s="365" t="s">
        <v>176</v>
      </c>
      <c r="E28" s="365">
        <v>1.67</v>
      </c>
      <c r="F28" s="372">
        <v>9.99</v>
      </c>
      <c r="G28" s="365" t="s">
        <v>961</v>
      </c>
    </row>
    <row r="29" spans="1:7" x14ac:dyDescent="0.25">
      <c r="A29" s="370" t="s">
        <v>1018</v>
      </c>
      <c r="B29" s="377">
        <v>44353</v>
      </c>
      <c r="C29" s="365" t="s">
        <v>590</v>
      </c>
      <c r="D29" s="365" t="s">
        <v>1032</v>
      </c>
      <c r="E29" s="365">
        <v>0</v>
      </c>
      <c r="F29" s="372">
        <v>43.99</v>
      </c>
      <c r="G29" s="365" t="s">
        <v>939</v>
      </c>
    </row>
    <row r="30" spans="1:7" x14ac:dyDescent="0.25">
      <c r="A30" s="370" t="s">
        <v>1027</v>
      </c>
      <c r="B30" s="377">
        <v>44354</v>
      </c>
      <c r="C30" s="365" t="s">
        <v>973</v>
      </c>
      <c r="D30" s="365" t="s">
        <v>1064</v>
      </c>
      <c r="E30" s="365">
        <v>0</v>
      </c>
      <c r="F30" s="372">
        <v>17</v>
      </c>
      <c r="G30" s="365" t="s">
        <v>107</v>
      </c>
    </row>
    <row r="31" spans="1:7" x14ac:dyDescent="0.25">
      <c r="A31" s="370" t="s">
        <v>1027</v>
      </c>
      <c r="B31" s="377">
        <v>44359</v>
      </c>
      <c r="C31" s="365" t="s">
        <v>974</v>
      </c>
      <c r="D31" s="365" t="s">
        <v>1064</v>
      </c>
      <c r="E31" s="365">
        <v>0</v>
      </c>
      <c r="F31" s="372">
        <v>3.85</v>
      </c>
      <c r="G31" s="365" t="s">
        <v>107</v>
      </c>
    </row>
    <row r="32" spans="1:7" x14ac:dyDescent="0.25">
      <c r="A32" s="370" t="s">
        <v>1027</v>
      </c>
      <c r="B32" s="377">
        <v>44360</v>
      </c>
      <c r="C32" s="365" t="s">
        <v>975</v>
      </c>
      <c r="D32" s="365" t="s">
        <v>1065</v>
      </c>
      <c r="E32" s="365">
        <v>0</v>
      </c>
      <c r="F32" s="372">
        <v>7</v>
      </c>
      <c r="G32" s="365" t="s">
        <v>107</v>
      </c>
    </row>
    <row r="33" spans="1:7" x14ac:dyDescent="0.25">
      <c r="A33" s="370" t="s">
        <v>1018</v>
      </c>
      <c r="B33" s="377">
        <v>44364</v>
      </c>
      <c r="C33" s="365" t="s">
        <v>327</v>
      </c>
      <c r="D33" s="365" t="s">
        <v>176</v>
      </c>
      <c r="E33" s="365">
        <v>0</v>
      </c>
      <c r="F33" s="372">
        <v>52.59</v>
      </c>
      <c r="G33" s="365" t="s">
        <v>949</v>
      </c>
    </row>
    <row r="34" spans="1:7" x14ac:dyDescent="0.25">
      <c r="A34" s="370" t="s">
        <v>1018</v>
      </c>
      <c r="B34" s="377">
        <v>44368</v>
      </c>
      <c r="C34" s="365" t="s">
        <v>953</v>
      </c>
      <c r="D34" s="365" t="s">
        <v>1037</v>
      </c>
      <c r="E34" s="365">
        <v>29.17</v>
      </c>
      <c r="F34" s="372">
        <v>175</v>
      </c>
      <c r="G34" s="365" t="s">
        <v>84</v>
      </c>
    </row>
    <row r="35" spans="1:7" x14ac:dyDescent="0.25">
      <c r="A35" s="370" t="s">
        <v>1027</v>
      </c>
      <c r="B35" s="377">
        <v>44369</v>
      </c>
      <c r="C35" s="365" t="s">
        <v>972</v>
      </c>
      <c r="D35" s="365" t="s">
        <v>1064</v>
      </c>
      <c r="E35" s="365">
        <v>4.1900000000000004</v>
      </c>
      <c r="F35" s="372">
        <v>29.43</v>
      </c>
      <c r="G35" s="365" t="s">
        <v>805</v>
      </c>
    </row>
    <row r="36" spans="1:7" x14ac:dyDescent="0.25">
      <c r="A36" s="370" t="s">
        <v>1024</v>
      </c>
      <c r="B36" s="377">
        <v>44339</v>
      </c>
      <c r="C36" s="365" t="s">
        <v>633</v>
      </c>
      <c r="D36" s="365" t="s">
        <v>1039</v>
      </c>
      <c r="E36" s="365">
        <v>0</v>
      </c>
      <c r="F36" s="372">
        <v>301.5</v>
      </c>
      <c r="G36" s="365" t="s">
        <v>952</v>
      </c>
    </row>
    <row r="37" spans="1:7" x14ac:dyDescent="0.25">
      <c r="A37" s="369" t="s">
        <v>19</v>
      </c>
      <c r="B37" s="377" t="s">
        <v>13</v>
      </c>
      <c r="C37" s="365"/>
      <c r="D37" s="365"/>
      <c r="E37" s="365"/>
      <c r="F37" s="372"/>
      <c r="G37" s="365"/>
    </row>
    <row r="38" spans="1:7" x14ac:dyDescent="0.25">
      <c r="A38" s="365" t="s">
        <v>1047</v>
      </c>
      <c r="B38" s="377">
        <v>44350</v>
      </c>
      <c r="C38" s="365" t="s">
        <v>185</v>
      </c>
      <c r="D38" s="365" t="s">
        <v>976</v>
      </c>
      <c r="E38" s="365">
        <v>27.4</v>
      </c>
      <c r="F38" s="372">
        <v>164.4</v>
      </c>
      <c r="G38" s="365" t="s">
        <v>976</v>
      </c>
    </row>
    <row r="39" spans="1:7" x14ac:dyDescent="0.25">
      <c r="A39" s="367"/>
      <c r="B39" s="381"/>
      <c r="C39" s="367"/>
      <c r="D39" s="367"/>
      <c r="E39" s="367"/>
      <c r="F39" s="367"/>
      <c r="G39" s="367"/>
    </row>
    <row r="40" spans="1:7" x14ac:dyDescent="0.25">
      <c r="A40" s="367"/>
      <c r="B40" s="381"/>
      <c r="C40" s="367"/>
      <c r="D40" s="371" t="s">
        <v>147</v>
      </c>
      <c r="E40" s="305"/>
      <c r="F40" s="382">
        <f>SUM(F3:F38)</f>
        <v>2699.84</v>
      </c>
      <c r="G40" s="36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BE33-CB36-4DCE-B2E7-9C24DD06B824}">
  <dimension ref="A1:G41"/>
  <sheetViews>
    <sheetView workbookViewId="0">
      <selection activeCell="A35" sqref="A35"/>
    </sheetView>
  </sheetViews>
  <sheetFormatPr defaultColWidth="8.85546875" defaultRowHeight="15" x14ac:dyDescent="0.25"/>
  <cols>
    <col min="1" max="1" width="21.28515625" style="366" bestFit="1" customWidth="1"/>
    <col min="2" max="2" width="26.42578125" style="383" bestFit="1" customWidth="1"/>
    <col min="3" max="3" width="29.5703125" style="366" bestFit="1" customWidth="1"/>
    <col min="4" max="4" width="25.85546875" style="366" bestFit="1" customWidth="1"/>
    <col min="5" max="5" width="9" style="366" bestFit="1" customWidth="1"/>
    <col min="6" max="6" width="25.140625" style="366" bestFit="1" customWidth="1"/>
    <col min="7" max="7" width="40.7109375" style="366" bestFit="1" customWidth="1"/>
    <col min="8" max="16384" width="8.85546875" style="366"/>
  </cols>
  <sheetData>
    <row r="1" spans="1:7" x14ac:dyDescent="0.25">
      <c r="A1" s="374" t="s">
        <v>546</v>
      </c>
      <c r="B1" s="375" t="s">
        <v>7</v>
      </c>
      <c r="C1" s="374" t="s">
        <v>8</v>
      </c>
      <c r="D1" s="374" t="s">
        <v>9</v>
      </c>
      <c r="E1" s="374" t="s">
        <v>39</v>
      </c>
      <c r="F1" s="374" t="s">
        <v>10</v>
      </c>
      <c r="G1" s="374" t="s">
        <v>720</v>
      </c>
    </row>
    <row r="2" spans="1:7" x14ac:dyDescent="0.25">
      <c r="A2" s="369" t="s">
        <v>5</v>
      </c>
      <c r="B2" s="376" t="s">
        <v>963</v>
      </c>
      <c r="C2" s="370"/>
      <c r="D2" s="370"/>
      <c r="E2" s="365"/>
      <c r="F2" s="372"/>
      <c r="G2" s="365"/>
    </row>
    <row r="3" spans="1:7" x14ac:dyDescent="0.25">
      <c r="A3" s="365" t="s">
        <v>1041</v>
      </c>
      <c r="B3" s="377">
        <v>44396</v>
      </c>
      <c r="C3" s="365" t="s">
        <v>152</v>
      </c>
      <c r="D3" s="365" t="s">
        <v>599</v>
      </c>
      <c r="E3" s="365">
        <v>36.6</v>
      </c>
      <c r="F3" s="372">
        <v>219.6</v>
      </c>
      <c r="G3" s="365" t="s">
        <v>950</v>
      </c>
    </row>
    <row r="4" spans="1:7" x14ac:dyDescent="0.25">
      <c r="A4" s="365" t="s">
        <v>1041</v>
      </c>
      <c r="B4" s="377">
        <v>44396</v>
      </c>
      <c r="C4" s="365" t="s">
        <v>152</v>
      </c>
      <c r="D4" s="365" t="s">
        <v>599</v>
      </c>
      <c r="E4" s="365">
        <v>80.400000000000006</v>
      </c>
      <c r="F4" s="372">
        <v>80.400000000000006</v>
      </c>
      <c r="G4" s="365" t="s">
        <v>950</v>
      </c>
    </row>
    <row r="5" spans="1:7" x14ac:dyDescent="0.25">
      <c r="A5" s="365" t="s">
        <v>1041</v>
      </c>
      <c r="B5" s="377">
        <v>44402</v>
      </c>
      <c r="C5" s="370" t="s">
        <v>249</v>
      </c>
      <c r="D5" s="370" t="s">
        <v>977</v>
      </c>
      <c r="E5" s="365"/>
      <c r="F5" s="372">
        <v>181.95</v>
      </c>
      <c r="G5" s="365"/>
    </row>
    <row r="6" spans="1:7" x14ac:dyDescent="0.25">
      <c r="A6" s="365"/>
      <c r="B6" s="377"/>
      <c r="C6" s="370"/>
      <c r="D6" s="370"/>
      <c r="E6" s="365"/>
      <c r="F6" s="372"/>
      <c r="G6" s="365"/>
    </row>
    <row r="7" spans="1:7" x14ac:dyDescent="0.25">
      <c r="A7" s="369" t="s">
        <v>63</v>
      </c>
      <c r="B7" s="376" t="s">
        <v>13</v>
      </c>
      <c r="C7" s="370"/>
      <c r="D7" s="370"/>
      <c r="E7" s="365"/>
      <c r="F7" s="372"/>
      <c r="G7" s="365"/>
    </row>
    <row r="8" spans="1:7" x14ac:dyDescent="0.25">
      <c r="A8" s="365" t="s">
        <v>1042</v>
      </c>
      <c r="B8" s="377">
        <v>44379</v>
      </c>
      <c r="C8" s="365" t="s">
        <v>380</v>
      </c>
      <c r="D8" s="370" t="s">
        <v>487</v>
      </c>
      <c r="E8" s="365"/>
      <c r="F8" s="372">
        <v>298</v>
      </c>
      <c r="G8" s="370" t="s">
        <v>959</v>
      </c>
    </row>
    <row r="9" spans="1:7" x14ac:dyDescent="0.25">
      <c r="A9" s="365"/>
      <c r="B9" s="377"/>
      <c r="C9" s="365"/>
      <c r="D9" s="365"/>
      <c r="E9" s="365"/>
      <c r="F9" s="372"/>
      <c r="G9" s="365"/>
    </row>
    <row r="10" spans="1:7" x14ac:dyDescent="0.25">
      <c r="A10" s="369" t="s">
        <v>64</v>
      </c>
      <c r="B10" s="376" t="s">
        <v>16</v>
      </c>
      <c r="C10" s="365"/>
      <c r="D10" s="365"/>
      <c r="E10" s="365"/>
      <c r="F10" s="372"/>
      <c r="G10" s="365"/>
    </row>
    <row r="11" spans="1:7" x14ac:dyDescent="0.25">
      <c r="A11" s="296" t="s">
        <v>724</v>
      </c>
      <c r="B11" s="377">
        <v>44377</v>
      </c>
      <c r="C11" s="365" t="s">
        <v>590</v>
      </c>
      <c r="D11" s="365" t="s">
        <v>565</v>
      </c>
      <c r="E11" s="365"/>
      <c r="F11" s="372">
        <v>27.99</v>
      </c>
      <c r="G11" s="365" t="s">
        <v>939</v>
      </c>
    </row>
    <row r="12" spans="1:7" x14ac:dyDescent="0.25">
      <c r="A12" s="296" t="s">
        <v>724</v>
      </c>
      <c r="B12" s="377">
        <v>44378</v>
      </c>
      <c r="C12" s="365" t="s">
        <v>871</v>
      </c>
      <c r="D12" s="365" t="s">
        <v>754</v>
      </c>
      <c r="E12" s="365"/>
      <c r="F12" s="372">
        <v>42.5</v>
      </c>
      <c r="G12" s="365" t="s">
        <v>912</v>
      </c>
    </row>
    <row r="13" spans="1:7" x14ac:dyDescent="0.25">
      <c r="A13" s="296" t="s">
        <v>724</v>
      </c>
      <c r="B13" s="377">
        <v>44378</v>
      </c>
      <c r="C13" s="365" t="s">
        <v>871</v>
      </c>
      <c r="D13" s="365" t="s">
        <v>754</v>
      </c>
      <c r="E13" s="365"/>
      <c r="F13" s="372">
        <v>40</v>
      </c>
      <c r="G13" s="365" t="s">
        <v>912</v>
      </c>
    </row>
    <row r="14" spans="1:7" x14ac:dyDescent="0.25">
      <c r="A14" s="296" t="s">
        <v>724</v>
      </c>
      <c r="B14" s="377">
        <v>44383</v>
      </c>
      <c r="C14" s="365" t="s">
        <v>589</v>
      </c>
      <c r="D14" s="365" t="s">
        <v>370</v>
      </c>
      <c r="E14" s="365"/>
      <c r="F14" s="372">
        <v>26.02</v>
      </c>
      <c r="G14" s="365" t="s">
        <v>940</v>
      </c>
    </row>
    <row r="15" spans="1:7" x14ac:dyDescent="0.25">
      <c r="A15" s="296" t="s">
        <v>724</v>
      </c>
      <c r="B15" s="377">
        <v>44384</v>
      </c>
      <c r="C15" s="365" t="s">
        <v>978</v>
      </c>
      <c r="D15" s="365"/>
      <c r="E15" s="365"/>
      <c r="F15" s="372">
        <v>194.36</v>
      </c>
      <c r="G15" s="365"/>
    </row>
    <row r="16" spans="1:7" x14ac:dyDescent="0.25">
      <c r="A16" s="296" t="s">
        <v>724</v>
      </c>
      <c r="B16" s="377">
        <v>44390</v>
      </c>
      <c r="C16" s="365" t="s">
        <v>590</v>
      </c>
      <c r="D16" s="365" t="s">
        <v>565</v>
      </c>
      <c r="E16" s="365"/>
      <c r="F16" s="372">
        <v>321.48</v>
      </c>
      <c r="G16" s="365" t="s">
        <v>939</v>
      </c>
    </row>
    <row r="17" spans="1:7" x14ac:dyDescent="0.25">
      <c r="A17" s="365"/>
      <c r="B17" s="377"/>
      <c r="C17" s="365"/>
      <c r="D17" s="365"/>
      <c r="E17" s="365"/>
      <c r="F17" s="372"/>
      <c r="G17" s="365"/>
    </row>
    <row r="18" spans="1:7" s="368" customFormat="1" x14ac:dyDescent="0.25">
      <c r="A18" s="369" t="s">
        <v>80</v>
      </c>
      <c r="B18" s="376" t="s">
        <v>956</v>
      </c>
      <c r="C18" s="369"/>
      <c r="D18" s="369"/>
      <c r="E18" s="369"/>
      <c r="F18" s="373"/>
      <c r="G18" s="369"/>
    </row>
    <row r="19" spans="1:7" s="380" customFormat="1" x14ac:dyDescent="0.25">
      <c r="A19" s="370" t="s">
        <v>1026</v>
      </c>
      <c r="B19" s="378">
        <v>44375</v>
      </c>
      <c r="C19" s="370" t="s">
        <v>979</v>
      </c>
      <c r="D19" s="370" t="s">
        <v>1029</v>
      </c>
      <c r="E19" s="372"/>
      <c r="F19" s="379">
        <v>65</v>
      </c>
      <c r="G19" s="370"/>
    </row>
    <row r="20" spans="1:7" x14ac:dyDescent="0.25">
      <c r="A20" s="370" t="s">
        <v>1027</v>
      </c>
      <c r="B20" s="378">
        <v>44375</v>
      </c>
      <c r="C20" s="365" t="s">
        <v>980</v>
      </c>
      <c r="D20" s="370" t="s">
        <v>1030</v>
      </c>
      <c r="E20" s="372"/>
      <c r="F20" s="372">
        <v>51</v>
      </c>
      <c r="G20" s="365"/>
    </row>
    <row r="21" spans="1:7" x14ac:dyDescent="0.25">
      <c r="A21" s="370" t="s">
        <v>1019</v>
      </c>
      <c r="B21" s="377">
        <v>44380</v>
      </c>
      <c r="C21" s="365" t="s">
        <v>72</v>
      </c>
      <c r="D21" s="370" t="s">
        <v>176</v>
      </c>
      <c r="E21" s="372">
        <v>1.67</v>
      </c>
      <c r="F21" s="372">
        <v>9.99</v>
      </c>
      <c r="G21" s="365" t="s">
        <v>961</v>
      </c>
    </row>
    <row r="22" spans="1:7" x14ac:dyDescent="0.25">
      <c r="A22" s="370" t="s">
        <v>1028</v>
      </c>
      <c r="B22" s="377">
        <v>44382</v>
      </c>
      <c r="C22" s="365" t="s">
        <v>981</v>
      </c>
      <c r="D22" s="370" t="s">
        <v>1031</v>
      </c>
      <c r="E22" s="372">
        <v>23.38</v>
      </c>
      <c r="F22" s="372">
        <v>140.30000000000001</v>
      </c>
      <c r="G22" s="365"/>
    </row>
    <row r="23" spans="1:7" x14ac:dyDescent="0.25">
      <c r="A23" s="370" t="s">
        <v>1018</v>
      </c>
      <c r="B23" s="377">
        <v>44353</v>
      </c>
      <c r="C23" s="365" t="s">
        <v>590</v>
      </c>
      <c r="D23" s="370" t="s">
        <v>1032</v>
      </c>
      <c r="E23" s="372">
        <v>0</v>
      </c>
      <c r="F23" s="372">
        <v>43.99</v>
      </c>
      <c r="G23" s="365" t="s">
        <v>939</v>
      </c>
    </row>
    <row r="24" spans="1:7" x14ac:dyDescent="0.25">
      <c r="A24" s="370" t="s">
        <v>1020</v>
      </c>
      <c r="B24" s="377">
        <v>44387</v>
      </c>
      <c r="C24" s="365" t="s">
        <v>982</v>
      </c>
      <c r="D24" s="370" t="s">
        <v>1033</v>
      </c>
      <c r="E24" s="372">
        <v>40</v>
      </c>
      <c r="F24" s="372">
        <v>240</v>
      </c>
      <c r="G24" s="365"/>
    </row>
    <row r="25" spans="1:7" x14ac:dyDescent="0.25">
      <c r="A25" s="370" t="s">
        <v>1020</v>
      </c>
      <c r="B25" s="377">
        <v>44393</v>
      </c>
      <c r="C25" s="365" t="s">
        <v>983</v>
      </c>
      <c r="D25" s="370" t="s">
        <v>1034</v>
      </c>
      <c r="E25" s="372">
        <v>6.82</v>
      </c>
      <c r="F25" s="372">
        <v>40.950000000000003</v>
      </c>
      <c r="G25" s="365"/>
    </row>
    <row r="26" spans="1:7" x14ac:dyDescent="0.25">
      <c r="A26" s="370" t="s">
        <v>1018</v>
      </c>
      <c r="B26" s="377">
        <v>44394</v>
      </c>
      <c r="C26" s="365" t="s">
        <v>327</v>
      </c>
      <c r="D26" s="370" t="s">
        <v>176</v>
      </c>
      <c r="E26" s="372">
        <v>0</v>
      </c>
      <c r="F26" s="372">
        <v>60.76</v>
      </c>
      <c r="G26" s="365" t="s">
        <v>949</v>
      </c>
    </row>
    <row r="27" spans="1:7" x14ac:dyDescent="0.25">
      <c r="A27" s="370" t="s">
        <v>1017</v>
      </c>
      <c r="B27" s="377">
        <v>44396</v>
      </c>
      <c r="C27" s="365" t="s">
        <v>328</v>
      </c>
      <c r="D27" s="370" t="s">
        <v>1035</v>
      </c>
      <c r="E27" s="372">
        <v>1.66</v>
      </c>
      <c r="F27" s="372">
        <v>9.99</v>
      </c>
      <c r="G27" s="365"/>
    </row>
    <row r="28" spans="1:7" x14ac:dyDescent="0.25">
      <c r="A28" s="370" t="s">
        <v>1017</v>
      </c>
      <c r="B28" s="377">
        <v>44396</v>
      </c>
      <c r="C28" s="365" t="s">
        <v>984</v>
      </c>
      <c r="D28" s="370" t="s">
        <v>1036</v>
      </c>
      <c r="E28" s="372">
        <v>69.09</v>
      </c>
      <c r="F28" s="372">
        <v>414.52</v>
      </c>
      <c r="G28" s="365"/>
    </row>
    <row r="29" spans="1:7" x14ac:dyDescent="0.25">
      <c r="A29" s="370" t="s">
        <v>1020</v>
      </c>
      <c r="B29" s="377">
        <v>44397</v>
      </c>
      <c r="C29" s="365" t="s">
        <v>985</v>
      </c>
      <c r="D29" s="370" t="s">
        <v>1037</v>
      </c>
      <c r="E29" s="372">
        <v>23.4</v>
      </c>
      <c r="F29" s="372">
        <v>140.4</v>
      </c>
      <c r="G29" s="365"/>
    </row>
    <row r="30" spans="1:7" x14ac:dyDescent="0.25">
      <c r="A30" s="370" t="s">
        <v>1017</v>
      </c>
      <c r="B30" s="377">
        <v>44399</v>
      </c>
      <c r="C30" s="365" t="s">
        <v>986</v>
      </c>
      <c r="D30" s="370" t="s">
        <v>1038</v>
      </c>
      <c r="E30" s="372">
        <v>0.38</v>
      </c>
      <c r="F30" s="372">
        <v>2.25</v>
      </c>
      <c r="G30" s="365"/>
    </row>
    <row r="31" spans="1:7" x14ac:dyDescent="0.25">
      <c r="A31" s="370" t="s">
        <v>1024</v>
      </c>
      <c r="B31" s="377">
        <v>44399</v>
      </c>
      <c r="C31" s="365" t="s">
        <v>633</v>
      </c>
      <c r="D31" s="370" t="s">
        <v>1039</v>
      </c>
      <c r="E31" s="372">
        <v>0</v>
      </c>
      <c r="F31" s="372">
        <v>224.9</v>
      </c>
      <c r="G31" s="365" t="s">
        <v>952</v>
      </c>
    </row>
    <row r="32" spans="1:7" x14ac:dyDescent="0.25">
      <c r="A32" s="370" t="s">
        <v>1017</v>
      </c>
      <c r="B32" s="377">
        <v>44403</v>
      </c>
      <c r="C32" s="365" t="s">
        <v>987</v>
      </c>
      <c r="D32" s="370" t="s">
        <v>1040</v>
      </c>
      <c r="E32" s="372">
        <v>0</v>
      </c>
      <c r="F32" s="372">
        <v>17</v>
      </c>
      <c r="G32" s="365"/>
    </row>
    <row r="33" spans="1:7" x14ac:dyDescent="0.25">
      <c r="A33" s="365"/>
      <c r="B33" s="377"/>
      <c r="C33" s="365"/>
      <c r="D33" s="365"/>
      <c r="E33" s="365"/>
      <c r="F33" s="372"/>
      <c r="G33" s="365"/>
    </row>
    <row r="34" spans="1:7" x14ac:dyDescent="0.25">
      <c r="A34" s="369" t="s">
        <v>81</v>
      </c>
      <c r="B34" s="384" t="s">
        <v>13</v>
      </c>
      <c r="C34" s="365"/>
      <c r="D34" s="365"/>
      <c r="E34" s="365"/>
      <c r="F34" s="372"/>
      <c r="G34" s="365"/>
    </row>
    <row r="35" spans="1:7" x14ac:dyDescent="0.25">
      <c r="A35" s="370" t="s">
        <v>1045</v>
      </c>
      <c r="B35" s="377">
        <v>44231</v>
      </c>
      <c r="C35" s="365" t="s">
        <v>988</v>
      </c>
      <c r="D35" s="365"/>
      <c r="E35" s="365"/>
      <c r="F35" s="372">
        <v>-94.95</v>
      </c>
      <c r="G35" s="370" t="s">
        <v>1046</v>
      </c>
    </row>
    <row r="36" spans="1:7" x14ac:dyDescent="0.25">
      <c r="A36" s="365"/>
      <c r="B36" s="377"/>
      <c r="C36" s="365"/>
      <c r="D36" s="365"/>
      <c r="E36" s="365"/>
      <c r="F36" s="372"/>
      <c r="G36" s="365"/>
    </row>
    <row r="37" spans="1:7" x14ac:dyDescent="0.25">
      <c r="A37" s="369" t="s">
        <v>14</v>
      </c>
      <c r="B37" s="385"/>
      <c r="C37" s="365"/>
      <c r="D37" s="365"/>
      <c r="E37" s="365"/>
      <c r="F37" s="372"/>
      <c r="G37" s="365"/>
    </row>
    <row r="38" spans="1:7" x14ac:dyDescent="0.25">
      <c r="A38" s="365" t="s">
        <v>727</v>
      </c>
      <c r="B38" s="377">
        <v>44377</v>
      </c>
      <c r="C38" s="365" t="s">
        <v>989</v>
      </c>
      <c r="D38" s="365"/>
      <c r="E38" s="365">
        <v>0</v>
      </c>
      <c r="F38" s="372">
        <v>107.27</v>
      </c>
      <c r="G38" s="365"/>
    </row>
    <row r="39" spans="1:7" x14ac:dyDescent="0.25">
      <c r="A39" s="365" t="s">
        <v>727</v>
      </c>
      <c r="B39" s="377">
        <v>44382</v>
      </c>
      <c r="C39" s="365" t="s">
        <v>989</v>
      </c>
      <c r="D39" s="365"/>
      <c r="E39" s="365">
        <v>0</v>
      </c>
      <c r="F39" s="372">
        <v>107.11</v>
      </c>
      <c r="G39" s="365"/>
    </row>
    <row r="40" spans="1:7" x14ac:dyDescent="0.25">
      <c r="A40" s="367"/>
      <c r="B40" s="381"/>
      <c r="C40" s="367"/>
      <c r="D40" s="367"/>
      <c r="E40" s="367"/>
      <c r="F40" s="367"/>
      <c r="G40" s="367"/>
    </row>
    <row r="41" spans="1:7" x14ac:dyDescent="0.25">
      <c r="A41" s="367"/>
      <c r="B41" s="381"/>
      <c r="C41" s="367"/>
      <c r="D41" s="371" t="s">
        <v>147</v>
      </c>
      <c r="E41" s="305"/>
      <c r="F41" s="382">
        <f>SUM(F3:F39)</f>
        <v>3012.7800000000007</v>
      </c>
      <c r="G41" s="36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2C76-E415-4038-BA25-49C7F272E696}">
  <dimension ref="A1:G25"/>
  <sheetViews>
    <sheetView workbookViewId="0">
      <selection activeCell="C26" sqref="C26"/>
    </sheetView>
  </sheetViews>
  <sheetFormatPr defaultColWidth="8.85546875" defaultRowHeight="15" x14ac:dyDescent="0.25"/>
  <cols>
    <col min="1" max="1" width="21.28515625" style="366" bestFit="1" customWidth="1"/>
    <col min="2" max="2" width="28.85546875" style="383" bestFit="1" customWidth="1"/>
    <col min="3" max="3" width="29.5703125" style="366" bestFit="1" customWidth="1"/>
    <col min="4" max="4" width="25.85546875" style="366" bestFit="1" customWidth="1"/>
    <col min="5" max="5" width="9" style="366" bestFit="1" customWidth="1"/>
    <col min="6" max="6" width="25.140625" style="366" bestFit="1" customWidth="1"/>
    <col min="7" max="7" width="40.7109375" style="366" bestFit="1" customWidth="1"/>
    <col min="8" max="16384" width="8.85546875" style="366"/>
  </cols>
  <sheetData>
    <row r="1" spans="1:7" x14ac:dyDescent="0.25">
      <c r="A1" s="374" t="s">
        <v>546</v>
      </c>
      <c r="B1" s="375" t="s">
        <v>7</v>
      </c>
      <c r="C1" s="374" t="s">
        <v>8</v>
      </c>
      <c r="D1" s="374" t="s">
        <v>9</v>
      </c>
      <c r="E1" s="374" t="s">
        <v>39</v>
      </c>
      <c r="F1" s="374" t="s">
        <v>10</v>
      </c>
      <c r="G1" s="374" t="s">
        <v>720</v>
      </c>
    </row>
    <row r="2" spans="1:7" x14ac:dyDescent="0.25">
      <c r="A2" s="386"/>
      <c r="B2" s="387"/>
      <c r="C2" s="386"/>
      <c r="D2" s="386"/>
      <c r="E2" s="386"/>
      <c r="F2" s="386"/>
      <c r="G2" s="386"/>
    </row>
    <row r="3" spans="1:7" x14ac:dyDescent="0.25">
      <c r="A3" s="369" t="s">
        <v>5</v>
      </c>
      <c r="B3" s="376" t="s">
        <v>962</v>
      </c>
      <c r="C3" s="365"/>
      <c r="D3" s="365"/>
      <c r="E3" s="365"/>
      <c r="F3" s="365"/>
      <c r="G3" s="365"/>
    </row>
    <row r="4" spans="1:7" x14ac:dyDescent="0.25">
      <c r="A4" s="365" t="s">
        <v>1025</v>
      </c>
      <c r="B4" s="377">
        <v>44421</v>
      </c>
      <c r="C4" s="365" t="s">
        <v>990</v>
      </c>
      <c r="D4" s="365"/>
      <c r="E4" s="372">
        <v>0</v>
      </c>
      <c r="F4" s="372">
        <v>99.95</v>
      </c>
      <c r="G4" s="370"/>
    </row>
    <row r="5" spans="1:7" x14ac:dyDescent="0.25">
      <c r="A5" s="365"/>
      <c r="B5" s="377"/>
      <c r="C5" s="365"/>
      <c r="D5" s="365"/>
      <c r="E5" s="365"/>
      <c r="F5" s="372"/>
      <c r="G5" s="365"/>
    </row>
    <row r="6" spans="1:7" x14ac:dyDescent="0.25">
      <c r="A6" s="369" t="s">
        <v>63</v>
      </c>
      <c r="B6" s="376" t="s">
        <v>16</v>
      </c>
      <c r="C6" s="365"/>
      <c r="D6" s="365"/>
      <c r="E6" s="365"/>
      <c r="F6" s="372"/>
      <c r="G6" s="365"/>
    </row>
    <row r="7" spans="1:7" x14ac:dyDescent="0.25">
      <c r="A7" s="296" t="s">
        <v>724</v>
      </c>
      <c r="B7" s="377">
        <v>44407</v>
      </c>
      <c r="C7" s="365" t="s">
        <v>590</v>
      </c>
      <c r="D7" s="365" t="s">
        <v>565</v>
      </c>
      <c r="E7" s="365"/>
      <c r="F7" s="372">
        <v>27.99</v>
      </c>
      <c r="G7" s="365" t="s">
        <v>939</v>
      </c>
    </row>
    <row r="8" spans="1:7" x14ac:dyDescent="0.25">
      <c r="A8" s="296" t="s">
        <v>724</v>
      </c>
      <c r="B8" s="377">
        <v>44414</v>
      </c>
      <c r="C8" s="365" t="s">
        <v>589</v>
      </c>
      <c r="D8" s="365" t="s">
        <v>370</v>
      </c>
      <c r="E8" s="365"/>
      <c r="F8" s="372">
        <v>25.85</v>
      </c>
      <c r="G8" s="365" t="s">
        <v>940</v>
      </c>
    </row>
    <row r="9" spans="1:7" x14ac:dyDescent="0.25">
      <c r="A9" s="296" t="s">
        <v>724</v>
      </c>
      <c r="B9" s="377">
        <v>44421</v>
      </c>
      <c r="C9" s="365" t="s">
        <v>590</v>
      </c>
      <c r="D9" s="365" t="s">
        <v>565</v>
      </c>
      <c r="E9" s="365"/>
      <c r="F9" s="372">
        <v>321.48</v>
      </c>
      <c r="G9" s="365" t="s">
        <v>939</v>
      </c>
    </row>
    <row r="10" spans="1:7" x14ac:dyDescent="0.25">
      <c r="A10" s="365"/>
      <c r="B10" s="377"/>
      <c r="C10" s="365"/>
      <c r="D10" s="365"/>
      <c r="E10" s="365"/>
      <c r="F10" s="372"/>
      <c r="G10" s="365"/>
    </row>
    <row r="11" spans="1:7" x14ac:dyDescent="0.25">
      <c r="A11" s="369" t="s">
        <v>64</v>
      </c>
      <c r="B11" s="376" t="s">
        <v>956</v>
      </c>
      <c r="C11" s="365"/>
      <c r="D11" s="365"/>
      <c r="E11" s="365"/>
      <c r="F11" s="372"/>
      <c r="G11" s="365"/>
    </row>
    <row r="12" spans="1:7" ht="15.75" thickBot="1" x14ac:dyDescent="0.3">
      <c r="A12" s="323" t="s">
        <v>731</v>
      </c>
      <c r="B12" s="377">
        <v>44425</v>
      </c>
      <c r="C12" s="365" t="s">
        <v>991</v>
      </c>
      <c r="D12" s="365"/>
      <c r="E12" s="365"/>
      <c r="F12" s="372">
        <v>120</v>
      </c>
      <c r="G12" s="365"/>
    </row>
    <row r="13" spans="1:7" x14ac:dyDescent="0.25">
      <c r="A13" s="365"/>
      <c r="B13" s="377"/>
      <c r="C13" s="365"/>
      <c r="D13" s="365"/>
      <c r="E13" s="365"/>
      <c r="F13" s="372"/>
      <c r="G13" s="365"/>
    </row>
    <row r="14" spans="1:7" s="368" customFormat="1" x14ac:dyDescent="0.25">
      <c r="A14" s="369" t="s">
        <v>80</v>
      </c>
      <c r="B14" s="376" t="s">
        <v>956</v>
      </c>
      <c r="C14" s="369"/>
      <c r="D14" s="369"/>
      <c r="E14" s="369"/>
      <c r="F14" s="373"/>
      <c r="G14" s="369"/>
    </row>
    <row r="15" spans="1:7" s="380" customFormat="1" x14ac:dyDescent="0.25">
      <c r="A15" s="365" t="s">
        <v>1017</v>
      </c>
      <c r="B15" s="378">
        <v>44405</v>
      </c>
      <c r="C15" s="370" t="s">
        <v>93</v>
      </c>
      <c r="D15" s="370" t="s">
        <v>992</v>
      </c>
      <c r="E15" s="379">
        <v>3</v>
      </c>
      <c r="F15" s="379">
        <v>18</v>
      </c>
      <c r="G15" s="370" t="s">
        <v>992</v>
      </c>
    </row>
    <row r="16" spans="1:7" x14ac:dyDescent="0.25">
      <c r="A16" s="365" t="s">
        <v>1018</v>
      </c>
      <c r="B16" s="378">
        <v>44408</v>
      </c>
      <c r="C16" s="365" t="s">
        <v>852</v>
      </c>
      <c r="D16" s="365" t="s">
        <v>746</v>
      </c>
      <c r="E16" s="379">
        <v>0</v>
      </c>
      <c r="F16" s="372">
        <v>17.34</v>
      </c>
      <c r="G16" s="365" t="s">
        <v>960</v>
      </c>
    </row>
    <row r="17" spans="1:7" x14ac:dyDescent="0.25">
      <c r="A17" s="365" t="s">
        <v>1019</v>
      </c>
      <c r="B17" s="377">
        <v>44411</v>
      </c>
      <c r="C17" s="365" t="s">
        <v>72</v>
      </c>
      <c r="D17" s="365" t="s">
        <v>403</v>
      </c>
      <c r="E17" s="379">
        <v>15.98</v>
      </c>
      <c r="F17" s="372">
        <v>95.88</v>
      </c>
      <c r="G17" s="365" t="s">
        <v>961</v>
      </c>
    </row>
    <row r="18" spans="1:7" x14ac:dyDescent="0.25">
      <c r="A18" s="365" t="s">
        <v>1020</v>
      </c>
      <c r="B18" s="377">
        <v>44414</v>
      </c>
      <c r="C18" s="365" t="s">
        <v>590</v>
      </c>
      <c r="D18" s="365" t="s">
        <v>565</v>
      </c>
      <c r="E18" s="379">
        <v>0</v>
      </c>
      <c r="F18" s="372">
        <v>11.99</v>
      </c>
      <c r="G18" s="365" t="s">
        <v>939</v>
      </c>
    </row>
    <row r="19" spans="1:7" x14ac:dyDescent="0.25">
      <c r="A19" s="365" t="s">
        <v>1021</v>
      </c>
      <c r="B19" s="377">
        <v>44419</v>
      </c>
      <c r="C19" s="365" t="s">
        <v>165</v>
      </c>
      <c r="D19" s="365"/>
      <c r="E19" s="379">
        <v>0</v>
      </c>
      <c r="F19" s="372">
        <v>277.5</v>
      </c>
      <c r="G19" s="365"/>
    </row>
    <row r="20" spans="1:7" x14ac:dyDescent="0.25">
      <c r="A20" s="365" t="s">
        <v>1018</v>
      </c>
      <c r="B20" s="377">
        <v>44364</v>
      </c>
      <c r="C20" s="365" t="s">
        <v>327</v>
      </c>
      <c r="D20" s="365" t="s">
        <v>176</v>
      </c>
      <c r="E20" s="379">
        <v>0</v>
      </c>
      <c r="F20" s="372">
        <v>67.739999999999995</v>
      </c>
      <c r="G20" s="365" t="s">
        <v>949</v>
      </c>
    </row>
    <row r="21" spans="1:7" x14ac:dyDescent="0.25">
      <c r="A21" s="365" t="s">
        <v>1022</v>
      </c>
      <c r="B21" s="377">
        <v>44368</v>
      </c>
      <c r="C21" s="365" t="s">
        <v>871</v>
      </c>
      <c r="D21" s="365" t="s">
        <v>754</v>
      </c>
      <c r="E21" s="379">
        <v>0</v>
      </c>
      <c r="F21" s="372">
        <v>21</v>
      </c>
      <c r="G21" s="365" t="s">
        <v>912</v>
      </c>
    </row>
    <row r="22" spans="1:7" x14ac:dyDescent="0.25">
      <c r="A22" s="365" t="s">
        <v>1023</v>
      </c>
      <c r="B22" s="377">
        <v>44369</v>
      </c>
      <c r="C22" s="365" t="s">
        <v>505</v>
      </c>
      <c r="D22" s="365"/>
      <c r="E22" s="379">
        <v>0</v>
      </c>
      <c r="F22" s="372">
        <v>8</v>
      </c>
      <c r="G22" s="365"/>
    </row>
    <row r="23" spans="1:7" x14ac:dyDescent="0.25">
      <c r="A23" s="365" t="s">
        <v>1024</v>
      </c>
      <c r="B23" s="377">
        <v>44339</v>
      </c>
      <c r="C23" s="365" t="s">
        <v>633</v>
      </c>
      <c r="D23" s="365" t="s">
        <v>637</v>
      </c>
      <c r="E23" s="379">
        <v>0</v>
      </c>
      <c r="F23" s="372">
        <v>239.85</v>
      </c>
      <c r="G23" s="365" t="s">
        <v>952</v>
      </c>
    </row>
    <row r="24" spans="1:7" x14ac:dyDescent="0.25">
      <c r="A24" s="367"/>
      <c r="B24" s="381"/>
      <c r="C24" s="367"/>
      <c r="D24" s="367"/>
      <c r="E24" s="367"/>
      <c r="F24" s="367"/>
      <c r="G24" s="367"/>
    </row>
    <row r="25" spans="1:7" x14ac:dyDescent="0.25">
      <c r="A25" s="367"/>
      <c r="B25" s="381"/>
      <c r="C25" s="367"/>
      <c r="D25" s="371" t="s">
        <v>147</v>
      </c>
      <c r="E25" s="305"/>
      <c r="F25" s="382">
        <f>SUM(F4:F23)</f>
        <v>1352.57</v>
      </c>
      <c r="G25" s="367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778D-5AA2-48E9-B838-83EBAEDECB4A}">
  <dimension ref="A1:K45"/>
  <sheetViews>
    <sheetView topLeftCell="A10" zoomScaleNormal="100" zoomScaleSheetLayoutView="50" workbookViewId="0">
      <selection activeCell="A20" sqref="A20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42.7109375" customWidth="1"/>
    <col min="5" max="5" width="9.85546875" style="409" bestFit="1" customWidth="1"/>
    <col min="6" max="6" width="28.140625" style="409" bestFit="1" customWidth="1"/>
    <col min="8" max="8" width="12.42578125" bestFit="1" customWidth="1"/>
    <col min="10" max="10" width="52.5703125" bestFit="1" customWidth="1"/>
  </cols>
  <sheetData>
    <row r="1" spans="1:11" x14ac:dyDescent="0.25">
      <c r="A1" s="374" t="s">
        <v>546</v>
      </c>
      <c r="B1" s="375" t="s">
        <v>7</v>
      </c>
      <c r="C1" s="374" t="s">
        <v>8</v>
      </c>
      <c r="D1" s="374" t="s">
        <v>9</v>
      </c>
      <c r="E1" s="402" t="s">
        <v>39</v>
      </c>
      <c r="F1" s="402" t="s">
        <v>10</v>
      </c>
      <c r="H1" s="388" t="s">
        <v>889</v>
      </c>
      <c r="I1" s="388" t="s">
        <v>890</v>
      </c>
      <c r="J1" s="388" t="s">
        <v>891</v>
      </c>
      <c r="K1" s="388" t="s">
        <v>892</v>
      </c>
    </row>
    <row r="2" spans="1:11" x14ac:dyDescent="0.25">
      <c r="A2" s="386"/>
      <c r="B2" s="387"/>
      <c r="C2" s="386"/>
      <c r="D2" s="386"/>
      <c r="E2" s="403"/>
      <c r="F2" s="403"/>
      <c r="H2" s="388" t="s">
        <v>893</v>
      </c>
      <c r="I2" s="388" t="s">
        <v>890</v>
      </c>
      <c r="J2" s="388" t="s">
        <v>894</v>
      </c>
      <c r="K2" s="388" t="s">
        <v>892</v>
      </c>
    </row>
    <row r="3" spans="1:11" x14ac:dyDescent="0.25">
      <c r="A3" s="369" t="s">
        <v>5</v>
      </c>
      <c r="B3" s="376" t="s">
        <v>6</v>
      </c>
      <c r="C3" s="365"/>
      <c r="D3" s="365"/>
      <c r="E3" s="404"/>
      <c r="F3" s="404"/>
      <c r="H3" s="388" t="s">
        <v>731</v>
      </c>
      <c r="I3" s="388" t="s">
        <v>890</v>
      </c>
      <c r="J3" s="388" t="s">
        <v>895</v>
      </c>
      <c r="K3" s="388" t="s">
        <v>892</v>
      </c>
    </row>
    <row r="4" spans="1:11" x14ac:dyDescent="0.25">
      <c r="A4" s="365" t="s">
        <v>728</v>
      </c>
      <c r="B4" s="377">
        <v>44452</v>
      </c>
      <c r="C4" s="370" t="s">
        <v>993</v>
      </c>
      <c r="D4" s="365"/>
      <c r="E4" s="404"/>
      <c r="F4" s="405">
        <v>10.25</v>
      </c>
      <c r="H4" s="388" t="s">
        <v>727</v>
      </c>
      <c r="I4" s="388" t="s">
        <v>890</v>
      </c>
      <c r="J4" s="388" t="s">
        <v>896</v>
      </c>
      <c r="K4" s="388" t="s">
        <v>892</v>
      </c>
    </row>
    <row r="5" spans="1:11" x14ac:dyDescent="0.25">
      <c r="A5" s="365" t="s">
        <v>728</v>
      </c>
      <c r="B5" s="377">
        <v>44460</v>
      </c>
      <c r="C5" s="370" t="s">
        <v>46</v>
      </c>
      <c r="D5" s="365"/>
      <c r="E5" s="404"/>
      <c r="F5" s="405">
        <v>100</v>
      </c>
      <c r="H5" s="388" t="s">
        <v>730</v>
      </c>
      <c r="I5" s="388" t="s">
        <v>890</v>
      </c>
      <c r="J5" s="388" t="s">
        <v>897</v>
      </c>
      <c r="K5" s="388" t="s">
        <v>892</v>
      </c>
    </row>
    <row r="6" spans="1:11" x14ac:dyDescent="0.25">
      <c r="A6" s="365" t="s">
        <v>728</v>
      </c>
      <c r="B6" s="377">
        <v>44465</v>
      </c>
      <c r="C6" s="370" t="s">
        <v>994</v>
      </c>
      <c r="D6" s="365"/>
      <c r="E6" s="404"/>
      <c r="F6" s="405">
        <v>17.899999999999999</v>
      </c>
      <c r="H6" s="388" t="s">
        <v>726</v>
      </c>
      <c r="I6" s="388" t="s">
        <v>890</v>
      </c>
      <c r="J6" s="388" t="s">
        <v>898</v>
      </c>
      <c r="K6" s="388" t="s">
        <v>892</v>
      </c>
    </row>
    <row r="7" spans="1:11" x14ac:dyDescent="0.25">
      <c r="A7" s="369" t="s">
        <v>63</v>
      </c>
      <c r="B7" s="376" t="s">
        <v>13</v>
      </c>
      <c r="C7" s="365"/>
      <c r="D7" s="365"/>
      <c r="E7" s="404"/>
      <c r="F7" s="405"/>
      <c r="H7" s="388" t="s">
        <v>724</v>
      </c>
      <c r="I7" s="388" t="s">
        <v>890</v>
      </c>
      <c r="J7" s="388" t="s">
        <v>899</v>
      </c>
      <c r="K7" s="388" t="s">
        <v>892</v>
      </c>
    </row>
    <row r="8" spans="1:11" x14ac:dyDescent="0.25">
      <c r="A8" s="370" t="s">
        <v>726</v>
      </c>
      <c r="B8" s="377">
        <v>44463</v>
      </c>
      <c r="C8" s="370" t="s">
        <v>996</v>
      </c>
      <c r="D8" s="365"/>
      <c r="E8" s="404"/>
      <c r="F8" s="405">
        <v>15</v>
      </c>
      <c r="H8" s="388" t="s">
        <v>900</v>
      </c>
      <c r="I8" s="388" t="s">
        <v>890</v>
      </c>
      <c r="J8" s="388" t="s">
        <v>901</v>
      </c>
      <c r="K8" s="388" t="s">
        <v>902</v>
      </c>
    </row>
    <row r="9" spans="1:11" x14ac:dyDescent="0.25">
      <c r="A9" s="370" t="s">
        <v>726</v>
      </c>
      <c r="B9" s="377">
        <v>44463</v>
      </c>
      <c r="C9" s="370" t="s">
        <v>996</v>
      </c>
      <c r="D9" s="365"/>
      <c r="E9" s="404"/>
      <c r="F9" s="405">
        <v>15</v>
      </c>
      <c r="H9" s="388" t="s">
        <v>729</v>
      </c>
      <c r="I9" s="388" t="s">
        <v>890</v>
      </c>
      <c r="J9" s="388" t="s">
        <v>903</v>
      </c>
      <c r="K9" s="388" t="s">
        <v>902</v>
      </c>
    </row>
    <row r="10" spans="1:11" x14ac:dyDescent="0.25">
      <c r="A10" s="370" t="s">
        <v>726</v>
      </c>
      <c r="B10" s="377">
        <v>44466</v>
      </c>
      <c r="C10" s="370" t="s">
        <v>995</v>
      </c>
      <c r="D10" s="365"/>
      <c r="E10" s="404"/>
      <c r="F10" s="405">
        <v>60</v>
      </c>
      <c r="H10" s="388" t="s">
        <v>728</v>
      </c>
      <c r="I10" s="389"/>
      <c r="J10" s="388" t="s">
        <v>904</v>
      </c>
      <c r="K10" s="388"/>
    </row>
    <row r="11" spans="1:11" x14ac:dyDescent="0.25">
      <c r="A11" s="369" t="s">
        <v>64</v>
      </c>
      <c r="B11" s="376" t="s">
        <v>963</v>
      </c>
      <c r="C11" s="365"/>
      <c r="D11" s="365"/>
      <c r="E11" s="404"/>
      <c r="F11" s="405"/>
      <c r="H11" s="388" t="s">
        <v>723</v>
      </c>
      <c r="I11" s="389"/>
      <c r="J11" s="388" t="s">
        <v>905</v>
      </c>
      <c r="K11" s="388"/>
    </row>
    <row r="12" spans="1:11" x14ac:dyDescent="0.25">
      <c r="A12" s="365" t="s">
        <v>889</v>
      </c>
      <c r="B12" s="377">
        <v>44461</v>
      </c>
      <c r="C12" s="370" t="s">
        <v>72</v>
      </c>
      <c r="D12" s="370" t="s">
        <v>1171</v>
      </c>
      <c r="E12" s="404"/>
      <c r="F12" s="405">
        <v>95.88</v>
      </c>
      <c r="H12" s="388" t="s">
        <v>725</v>
      </c>
      <c r="I12" s="388"/>
      <c r="J12" s="388" t="s">
        <v>906</v>
      </c>
      <c r="K12" s="388"/>
    </row>
    <row r="13" spans="1:11" x14ac:dyDescent="0.25">
      <c r="A13" s="369" t="s">
        <v>80</v>
      </c>
      <c r="B13" s="376" t="s">
        <v>13</v>
      </c>
      <c r="C13" s="365"/>
      <c r="D13" s="365"/>
      <c r="E13" s="404"/>
      <c r="F13" s="405"/>
    </row>
    <row r="14" spans="1:11" x14ac:dyDescent="0.25">
      <c r="A14" s="370" t="s">
        <v>726</v>
      </c>
      <c r="B14" s="377">
        <v>44446</v>
      </c>
      <c r="C14" s="370" t="s">
        <v>997</v>
      </c>
      <c r="D14" s="369"/>
      <c r="E14" s="403"/>
      <c r="F14" s="406">
        <v>5</v>
      </c>
    </row>
    <row r="15" spans="1:11" x14ac:dyDescent="0.25">
      <c r="A15" s="370" t="s">
        <v>726</v>
      </c>
      <c r="B15" s="377">
        <v>44446</v>
      </c>
      <c r="C15" s="370" t="s">
        <v>997</v>
      </c>
      <c r="D15" s="370"/>
      <c r="E15" s="410"/>
      <c r="F15" s="407">
        <v>129.99</v>
      </c>
    </row>
    <row r="16" spans="1:11" x14ac:dyDescent="0.25">
      <c r="A16" s="370" t="s">
        <v>726</v>
      </c>
      <c r="B16" s="377">
        <v>44446</v>
      </c>
      <c r="C16" s="370" t="s">
        <v>997</v>
      </c>
      <c r="D16" s="365"/>
      <c r="E16" s="404"/>
      <c r="F16" s="405">
        <v>107</v>
      </c>
    </row>
    <row r="17" spans="1:6" x14ac:dyDescent="0.25">
      <c r="A17" s="370" t="s">
        <v>726</v>
      </c>
      <c r="B17" s="377">
        <v>44447</v>
      </c>
      <c r="C17" s="370" t="s">
        <v>997</v>
      </c>
      <c r="D17" s="365"/>
      <c r="E17" s="404"/>
      <c r="F17" s="405">
        <v>109.99</v>
      </c>
    </row>
    <row r="18" spans="1:6" x14ac:dyDescent="0.25">
      <c r="A18" s="370" t="s">
        <v>726</v>
      </c>
      <c r="B18" s="377">
        <v>44463</v>
      </c>
      <c r="C18" s="370" t="s">
        <v>997</v>
      </c>
      <c r="D18" s="365"/>
      <c r="E18" s="404"/>
      <c r="F18" s="405">
        <v>30</v>
      </c>
    </row>
    <row r="19" spans="1:6" x14ac:dyDescent="0.25">
      <c r="A19" s="369" t="s">
        <v>81</v>
      </c>
      <c r="B19" s="376" t="s">
        <v>1016</v>
      </c>
      <c r="C19" s="365"/>
      <c r="D19" s="365"/>
      <c r="E19" s="404"/>
      <c r="F19" s="405"/>
    </row>
    <row r="20" spans="1:6" x14ac:dyDescent="0.25">
      <c r="A20" s="370" t="s">
        <v>1158</v>
      </c>
      <c r="B20" s="377">
        <v>44460</v>
      </c>
      <c r="C20" s="370" t="s">
        <v>999</v>
      </c>
      <c r="D20" s="365" t="s">
        <v>1068</v>
      </c>
      <c r="E20" s="404">
        <v>15</v>
      </c>
      <c r="F20" s="405">
        <v>90</v>
      </c>
    </row>
    <row r="21" spans="1:6" x14ac:dyDescent="0.25">
      <c r="A21" s="369" t="s">
        <v>14</v>
      </c>
      <c r="B21" s="376" t="s">
        <v>16</v>
      </c>
      <c r="C21" s="370"/>
      <c r="D21" s="365"/>
      <c r="E21" s="404"/>
      <c r="F21" s="405"/>
    </row>
    <row r="22" spans="1:6" x14ac:dyDescent="0.25">
      <c r="A22" s="365" t="s">
        <v>724</v>
      </c>
      <c r="B22" s="377">
        <v>44438</v>
      </c>
      <c r="C22" s="370" t="s">
        <v>590</v>
      </c>
      <c r="D22" s="365"/>
      <c r="E22" s="404"/>
      <c r="F22" s="405">
        <v>27.99</v>
      </c>
    </row>
    <row r="23" spans="1:6" x14ac:dyDescent="0.25">
      <c r="A23" s="365" t="s">
        <v>724</v>
      </c>
      <c r="B23" s="377">
        <v>44445</v>
      </c>
      <c r="C23" s="370" t="s">
        <v>369</v>
      </c>
      <c r="D23" s="365"/>
      <c r="E23" s="404"/>
      <c r="F23" s="405">
        <v>25.93</v>
      </c>
    </row>
    <row r="24" spans="1:6" x14ac:dyDescent="0.25">
      <c r="A24" s="365" t="s">
        <v>724</v>
      </c>
      <c r="B24" s="377">
        <v>44452</v>
      </c>
      <c r="C24" s="370" t="s">
        <v>590</v>
      </c>
      <c r="D24" s="365"/>
      <c r="E24" s="404"/>
      <c r="F24" s="405">
        <v>321.48</v>
      </c>
    </row>
    <row r="25" spans="1:6" x14ac:dyDescent="0.25">
      <c r="A25" s="365" t="s">
        <v>724</v>
      </c>
      <c r="B25" s="377">
        <v>44455</v>
      </c>
      <c r="C25" s="370" t="s">
        <v>104</v>
      </c>
      <c r="D25" s="365"/>
      <c r="E25" s="404"/>
      <c r="F25" s="405">
        <v>-364.5</v>
      </c>
    </row>
    <row r="26" spans="1:6" x14ac:dyDescent="0.25">
      <c r="A26" s="369" t="s">
        <v>19</v>
      </c>
      <c r="B26" s="376" t="s">
        <v>956</v>
      </c>
      <c r="C26" s="370"/>
      <c r="D26" s="365"/>
      <c r="E26" s="404"/>
      <c r="F26" s="405"/>
    </row>
    <row r="27" spans="1:6" x14ac:dyDescent="0.25">
      <c r="A27" s="365" t="s">
        <v>1018</v>
      </c>
      <c r="B27" s="377">
        <v>44439</v>
      </c>
      <c r="C27" s="370" t="s">
        <v>153</v>
      </c>
      <c r="D27" s="370" t="s">
        <v>176</v>
      </c>
      <c r="E27" s="405">
        <v>0</v>
      </c>
      <c r="F27" s="405">
        <v>22.66</v>
      </c>
    </row>
    <row r="28" spans="1:6" x14ac:dyDescent="0.25">
      <c r="A28" s="365" t="s">
        <v>1018</v>
      </c>
      <c r="B28" s="377">
        <v>44440</v>
      </c>
      <c r="C28" s="370" t="s">
        <v>327</v>
      </c>
      <c r="D28" s="370" t="s">
        <v>176</v>
      </c>
      <c r="E28" s="405">
        <v>3.81</v>
      </c>
      <c r="F28" s="405">
        <v>22.88</v>
      </c>
    </row>
    <row r="29" spans="1:6" x14ac:dyDescent="0.25">
      <c r="A29" s="365" t="s">
        <v>1020</v>
      </c>
      <c r="B29" s="377">
        <v>44445</v>
      </c>
      <c r="C29" s="370" t="s">
        <v>590</v>
      </c>
      <c r="D29" s="370" t="s">
        <v>1032</v>
      </c>
      <c r="E29" s="405">
        <v>0</v>
      </c>
      <c r="F29" s="405">
        <v>11.99</v>
      </c>
    </row>
    <row r="30" spans="1:6" x14ac:dyDescent="0.25">
      <c r="A30" s="365" t="s">
        <v>1125</v>
      </c>
      <c r="B30" s="377">
        <v>44446</v>
      </c>
      <c r="C30" s="370" t="s">
        <v>303</v>
      </c>
      <c r="D30" s="370" t="s">
        <v>1145</v>
      </c>
      <c r="E30" s="405">
        <v>11.82</v>
      </c>
      <c r="F30" s="405">
        <v>70.92</v>
      </c>
    </row>
    <row r="31" spans="1:6" x14ac:dyDescent="0.25">
      <c r="A31" s="365" t="s">
        <v>1125</v>
      </c>
      <c r="B31" s="377">
        <v>44449</v>
      </c>
      <c r="C31" s="370" t="s">
        <v>1144</v>
      </c>
      <c r="D31" s="370" t="s">
        <v>1146</v>
      </c>
      <c r="E31" s="405">
        <v>0.75</v>
      </c>
      <c r="F31" s="405">
        <v>4.5</v>
      </c>
    </row>
    <row r="32" spans="1:6" x14ac:dyDescent="0.25">
      <c r="A32" s="365" t="s">
        <v>1020</v>
      </c>
      <c r="B32" s="377">
        <v>44454</v>
      </c>
      <c r="C32" s="370" t="s">
        <v>1000</v>
      </c>
      <c r="D32" s="370" t="s">
        <v>1147</v>
      </c>
      <c r="E32" s="405">
        <v>0</v>
      </c>
      <c r="F32" s="405">
        <v>66</v>
      </c>
    </row>
    <row r="33" spans="1:7" x14ac:dyDescent="0.25">
      <c r="A33" s="365" t="s">
        <v>1020</v>
      </c>
      <c r="B33" s="377">
        <v>44455</v>
      </c>
      <c r="C33" s="370" t="s">
        <v>99</v>
      </c>
      <c r="D33" s="370" t="s">
        <v>1148</v>
      </c>
      <c r="E33" s="405">
        <v>0</v>
      </c>
      <c r="F33" s="405">
        <v>43.4</v>
      </c>
    </row>
    <row r="34" spans="1:7" x14ac:dyDescent="0.25">
      <c r="A34" s="365" t="s">
        <v>1020</v>
      </c>
      <c r="B34" s="377">
        <v>44455</v>
      </c>
      <c r="C34" s="370" t="s">
        <v>328</v>
      </c>
      <c r="D34" s="370" t="s">
        <v>1149</v>
      </c>
      <c r="E34" s="405">
        <v>0.75</v>
      </c>
      <c r="F34" s="405">
        <v>4.49</v>
      </c>
    </row>
    <row r="35" spans="1:7" x14ac:dyDescent="0.25">
      <c r="A35" s="365" t="s">
        <v>1018</v>
      </c>
      <c r="B35" s="377">
        <v>44456</v>
      </c>
      <c r="C35" s="370" t="s">
        <v>327</v>
      </c>
      <c r="D35" s="370" t="s">
        <v>176</v>
      </c>
      <c r="E35" s="405">
        <v>11.57</v>
      </c>
      <c r="F35" s="405">
        <v>69.400000000000006</v>
      </c>
    </row>
    <row r="36" spans="1:7" x14ac:dyDescent="0.25">
      <c r="A36" s="365" t="s">
        <v>1024</v>
      </c>
      <c r="B36" s="377">
        <v>44459</v>
      </c>
      <c r="C36" s="370" t="s">
        <v>633</v>
      </c>
      <c r="D36" s="370" t="s">
        <v>1039</v>
      </c>
      <c r="E36" s="405">
        <v>0</v>
      </c>
      <c r="F36" s="405">
        <v>239.16</v>
      </c>
    </row>
    <row r="37" spans="1:7" x14ac:dyDescent="0.25">
      <c r="A37" s="365" t="s">
        <v>1020</v>
      </c>
      <c r="B37" s="377">
        <v>44460</v>
      </c>
      <c r="C37" s="370" t="s">
        <v>1001</v>
      </c>
      <c r="D37" s="370" t="s">
        <v>1150</v>
      </c>
      <c r="E37" s="405">
        <v>0</v>
      </c>
      <c r="F37" s="405">
        <v>4.3099999999999996</v>
      </c>
    </row>
    <row r="38" spans="1:7" x14ac:dyDescent="0.25">
      <c r="A38" s="365" t="s">
        <v>1020</v>
      </c>
      <c r="B38" s="377">
        <v>44463</v>
      </c>
      <c r="C38" s="370" t="s">
        <v>1002</v>
      </c>
      <c r="D38" s="370" t="s">
        <v>1151</v>
      </c>
      <c r="E38" s="405">
        <v>31</v>
      </c>
      <c r="F38" s="405">
        <v>186</v>
      </c>
    </row>
    <row r="39" spans="1:7" x14ac:dyDescent="0.25">
      <c r="A39" s="369" t="s">
        <v>20</v>
      </c>
      <c r="B39" s="376" t="s">
        <v>624</v>
      </c>
      <c r="D39" s="365"/>
      <c r="E39" s="404"/>
      <c r="F39" s="405"/>
    </row>
    <row r="40" spans="1:7" x14ac:dyDescent="0.25">
      <c r="A40" s="370" t="s">
        <v>1048</v>
      </c>
      <c r="B40" s="377">
        <v>44444</v>
      </c>
      <c r="C40" s="370" t="s">
        <v>1003</v>
      </c>
      <c r="D40" s="370" t="s">
        <v>1054</v>
      </c>
      <c r="E40" s="405">
        <v>0</v>
      </c>
      <c r="F40" s="405">
        <v>100</v>
      </c>
    </row>
    <row r="41" spans="1:7" x14ac:dyDescent="0.25">
      <c r="A41" s="370" t="s">
        <v>1049</v>
      </c>
      <c r="B41" s="377">
        <v>44446</v>
      </c>
      <c r="C41" s="370" t="s">
        <v>249</v>
      </c>
      <c r="D41" s="370" t="s">
        <v>1055</v>
      </c>
      <c r="E41" s="405">
        <v>0.9</v>
      </c>
      <c r="F41" s="405">
        <v>5.39</v>
      </c>
    </row>
    <row r="42" spans="1:7" x14ac:dyDescent="0.25">
      <c r="A42" s="370" t="s">
        <v>1049</v>
      </c>
      <c r="B42" s="377">
        <v>44447</v>
      </c>
      <c r="C42" s="370" t="s">
        <v>1004</v>
      </c>
      <c r="D42" s="370" t="s">
        <v>1056</v>
      </c>
      <c r="E42" s="405">
        <v>163</v>
      </c>
      <c r="F42" s="405">
        <v>978</v>
      </c>
    </row>
    <row r="43" spans="1:7" x14ac:dyDescent="0.25">
      <c r="A43" s="370" t="s">
        <v>1049</v>
      </c>
      <c r="B43" s="377">
        <v>44449</v>
      </c>
      <c r="C43" s="370" t="s">
        <v>249</v>
      </c>
      <c r="D43" s="370" t="s">
        <v>1057</v>
      </c>
      <c r="E43" s="405">
        <v>120.97</v>
      </c>
      <c r="F43" s="405">
        <v>725.5</v>
      </c>
    </row>
    <row r="44" spans="1:7" x14ac:dyDescent="0.25">
      <c r="A44" s="370" t="s">
        <v>1049</v>
      </c>
      <c r="B44" s="377">
        <v>44450</v>
      </c>
      <c r="C44" s="370" t="s">
        <v>249</v>
      </c>
      <c r="D44" s="370" t="s">
        <v>1057</v>
      </c>
      <c r="E44" s="405"/>
      <c r="F44" s="405">
        <v>93.2</v>
      </c>
      <c r="G44" s="227"/>
    </row>
    <row r="45" spans="1:7" x14ac:dyDescent="0.25">
      <c r="A45" s="367"/>
      <c r="B45" s="381"/>
      <c r="C45" s="367"/>
      <c r="D45" s="371" t="s">
        <v>147</v>
      </c>
      <c r="E45" s="411"/>
      <c r="F45" s="408">
        <f>SUM(F4:F44)</f>
        <v>3444.71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1CBA-B858-4F10-A980-071984EFDD4A}">
  <dimension ref="A2:F36"/>
  <sheetViews>
    <sheetView topLeftCell="A9" workbookViewId="0">
      <selection activeCell="C9" sqref="C9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0.42578125" customWidth="1"/>
    <col min="5" max="5" width="9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38</v>
      </c>
      <c r="F2" s="11" t="s">
        <v>10</v>
      </c>
    </row>
    <row r="3" spans="1:6" ht="10.9" customHeight="1" x14ac:dyDescent="0.25">
      <c r="A3" s="423"/>
      <c r="B3" s="423"/>
      <c r="C3" s="423"/>
      <c r="D3" s="423"/>
      <c r="E3" s="423"/>
      <c r="F3" s="423"/>
    </row>
    <row r="4" spans="1:6" x14ac:dyDescent="0.25">
      <c r="A4" s="83" t="s">
        <v>5</v>
      </c>
      <c r="B4" s="122" t="s">
        <v>6</v>
      </c>
      <c r="C4" s="123"/>
      <c r="D4" s="123"/>
      <c r="E4" s="94"/>
      <c r="F4" s="94"/>
    </row>
    <row r="5" spans="1:6" ht="12.6" customHeight="1" x14ac:dyDescent="0.25">
      <c r="A5" s="49"/>
      <c r="B5" s="74" t="s">
        <v>148</v>
      </c>
      <c r="C5" s="73" t="s">
        <v>47</v>
      </c>
      <c r="D5" s="73" t="s">
        <v>107</v>
      </c>
      <c r="E5" s="87">
        <f t="shared" ref="E5:E35" si="0">F5-(F5/1.2)</f>
        <v>23.333333333333329</v>
      </c>
      <c r="F5" s="82">
        <v>140</v>
      </c>
    </row>
    <row r="6" spans="1:6" ht="13.15" customHeight="1" x14ac:dyDescent="0.25">
      <c r="A6" s="49"/>
      <c r="B6" s="74" t="s">
        <v>148</v>
      </c>
      <c r="C6" s="73" t="s">
        <v>48</v>
      </c>
      <c r="D6" s="73" t="s">
        <v>107</v>
      </c>
      <c r="E6" s="87">
        <f t="shared" si="0"/>
        <v>3</v>
      </c>
      <c r="F6" s="82">
        <v>18</v>
      </c>
    </row>
    <row r="7" spans="1:6" ht="13.15" customHeight="1" x14ac:dyDescent="0.25">
      <c r="A7" s="49"/>
      <c r="B7" s="74" t="s">
        <v>149</v>
      </c>
      <c r="C7" s="73" t="s">
        <v>47</v>
      </c>
      <c r="D7" s="73" t="s">
        <v>107</v>
      </c>
      <c r="E7" s="87">
        <f t="shared" si="0"/>
        <v>6.2333333333333307</v>
      </c>
      <c r="F7" s="82">
        <v>37.4</v>
      </c>
    </row>
    <row r="8" spans="1:6" ht="15" customHeight="1" x14ac:dyDescent="0.25">
      <c r="A8" s="56" t="s">
        <v>63</v>
      </c>
      <c r="B8" s="122" t="s">
        <v>6</v>
      </c>
      <c r="C8" s="117"/>
      <c r="D8" s="117"/>
      <c r="E8" s="94"/>
      <c r="F8" s="118"/>
    </row>
    <row r="9" spans="1:6" ht="14.45" customHeight="1" x14ac:dyDescent="0.25">
      <c r="A9" s="49"/>
      <c r="B9" s="109" t="s">
        <v>150</v>
      </c>
      <c r="C9" s="73" t="s">
        <v>152</v>
      </c>
      <c r="D9" s="41" t="s">
        <v>155</v>
      </c>
      <c r="E9" s="87">
        <f t="shared" si="0"/>
        <v>13.399999999999991</v>
      </c>
      <c r="F9" s="76">
        <v>80.400000000000006</v>
      </c>
    </row>
    <row r="10" spans="1:6" ht="13.15" customHeight="1" x14ac:dyDescent="0.25">
      <c r="A10" s="139"/>
      <c r="B10" s="110" t="s">
        <v>151</v>
      </c>
      <c r="C10" s="41" t="s">
        <v>153</v>
      </c>
      <c r="D10" s="111" t="s">
        <v>154</v>
      </c>
      <c r="E10" s="87">
        <f t="shared" si="0"/>
        <v>42.536666666666662</v>
      </c>
      <c r="F10" s="82">
        <v>255.22</v>
      </c>
    </row>
    <row r="11" spans="1:6" x14ac:dyDescent="0.25">
      <c r="A11" s="140" t="s">
        <v>64</v>
      </c>
      <c r="B11" s="122" t="s">
        <v>6</v>
      </c>
      <c r="C11" s="89"/>
      <c r="D11" s="120"/>
      <c r="E11" s="94"/>
      <c r="F11" s="97"/>
    </row>
    <row r="12" spans="1:6" ht="13.15" customHeight="1" x14ac:dyDescent="0.25">
      <c r="A12" s="139"/>
      <c r="B12" s="110" t="s">
        <v>182</v>
      </c>
      <c r="C12" s="41" t="s">
        <v>59</v>
      </c>
      <c r="D12" s="73" t="s">
        <v>163</v>
      </c>
      <c r="E12" s="87">
        <f t="shared" si="0"/>
        <v>21.713333333333324</v>
      </c>
      <c r="F12" s="82">
        <v>130.28</v>
      </c>
    </row>
    <row r="13" spans="1:6" x14ac:dyDescent="0.25">
      <c r="A13" s="83" t="s">
        <v>80</v>
      </c>
      <c r="B13" s="62" t="s">
        <v>11</v>
      </c>
      <c r="C13" s="119"/>
      <c r="D13" s="117"/>
      <c r="E13" s="94"/>
      <c r="F13" s="118"/>
    </row>
    <row r="14" spans="1:6" x14ac:dyDescent="0.25">
      <c r="A14" s="53"/>
      <c r="B14" s="112" t="s">
        <v>156</v>
      </c>
      <c r="C14" s="113" t="s">
        <v>159</v>
      </c>
      <c r="D14" s="73" t="s">
        <v>163</v>
      </c>
      <c r="E14" s="87">
        <f t="shared" si="0"/>
        <v>22</v>
      </c>
      <c r="F14" s="103">
        <v>132</v>
      </c>
    </row>
    <row r="15" spans="1:6" x14ac:dyDescent="0.25">
      <c r="A15" s="53"/>
      <c r="B15" s="112" t="s">
        <v>156</v>
      </c>
      <c r="C15" s="114" t="s">
        <v>160</v>
      </c>
      <c r="D15" s="73" t="s">
        <v>163</v>
      </c>
      <c r="E15" s="87">
        <f t="shared" si="0"/>
        <v>7.1166666666666671</v>
      </c>
      <c r="F15" s="103">
        <v>42.7</v>
      </c>
    </row>
    <row r="16" spans="1:6" x14ac:dyDescent="0.25">
      <c r="A16" s="53"/>
      <c r="B16" s="112" t="s">
        <v>157</v>
      </c>
      <c r="C16" s="114" t="s">
        <v>161</v>
      </c>
      <c r="D16" s="73" t="s">
        <v>163</v>
      </c>
      <c r="E16" s="87">
        <f t="shared" si="0"/>
        <v>7.3166666666666629</v>
      </c>
      <c r="F16" s="103">
        <v>43.9</v>
      </c>
    </row>
    <row r="17" spans="1:6" x14ac:dyDescent="0.25">
      <c r="A17" s="53"/>
      <c r="B17" s="112" t="s">
        <v>158</v>
      </c>
      <c r="C17" s="113" t="s">
        <v>162</v>
      </c>
      <c r="D17" s="73" t="s">
        <v>164</v>
      </c>
      <c r="E17" s="87">
        <f t="shared" si="0"/>
        <v>48</v>
      </c>
      <c r="F17" s="103">
        <v>288</v>
      </c>
    </row>
    <row r="18" spans="1:6" x14ac:dyDescent="0.25">
      <c r="A18" s="83" t="s">
        <v>81</v>
      </c>
      <c r="B18" s="62" t="s">
        <v>69</v>
      </c>
      <c r="C18" s="119"/>
      <c r="D18" s="117"/>
      <c r="E18" s="94"/>
      <c r="F18" s="118"/>
    </row>
    <row r="19" spans="1:6" x14ac:dyDescent="0.25">
      <c r="A19" s="49"/>
      <c r="B19" s="74" t="s">
        <v>118</v>
      </c>
      <c r="C19" s="73" t="s">
        <v>165</v>
      </c>
      <c r="D19" s="79" t="s">
        <v>175</v>
      </c>
      <c r="E19" s="87">
        <f t="shared" si="0"/>
        <v>43.75</v>
      </c>
      <c r="F19" s="82">
        <v>262.5</v>
      </c>
    </row>
    <row r="20" spans="1:6" x14ac:dyDescent="0.25">
      <c r="A20" s="49"/>
      <c r="B20" s="74" t="s">
        <v>166</v>
      </c>
      <c r="C20" s="73" t="s">
        <v>171</v>
      </c>
      <c r="D20" s="79" t="s">
        <v>176</v>
      </c>
      <c r="E20" s="87">
        <f t="shared" si="0"/>
        <v>1.3316666666666661</v>
      </c>
      <c r="F20" s="82">
        <v>7.99</v>
      </c>
    </row>
    <row r="21" spans="1:6" ht="12.6" customHeight="1" x14ac:dyDescent="0.25">
      <c r="A21" s="49"/>
      <c r="B21" s="74" t="s">
        <v>167</v>
      </c>
      <c r="C21" s="73" t="s">
        <v>104</v>
      </c>
      <c r="D21" s="79" t="s">
        <v>75</v>
      </c>
      <c r="E21" s="87">
        <f t="shared" si="0"/>
        <v>1.0999999999999996</v>
      </c>
      <c r="F21" s="82">
        <v>6.6</v>
      </c>
    </row>
    <row r="22" spans="1:6" ht="13.15" customHeight="1" x14ac:dyDescent="0.25">
      <c r="A22" s="49"/>
      <c r="B22" s="74" t="s">
        <v>148</v>
      </c>
      <c r="C22" s="73" t="s">
        <v>47</v>
      </c>
      <c r="D22" s="79" t="s">
        <v>177</v>
      </c>
      <c r="E22" s="87">
        <f t="shared" si="0"/>
        <v>21</v>
      </c>
      <c r="F22" s="82">
        <v>126</v>
      </c>
    </row>
    <row r="23" spans="1:6" ht="14.45" customHeight="1" x14ac:dyDescent="0.25">
      <c r="A23" s="49"/>
      <c r="B23" s="74" t="s">
        <v>168</v>
      </c>
      <c r="C23" s="73" t="s">
        <v>172</v>
      </c>
      <c r="D23" s="79" t="s">
        <v>178</v>
      </c>
      <c r="E23" s="87">
        <f t="shared" si="0"/>
        <v>3.4166666666666643</v>
      </c>
      <c r="F23" s="82">
        <v>20.5</v>
      </c>
    </row>
    <row r="24" spans="1:6" ht="13.9" customHeight="1" x14ac:dyDescent="0.25">
      <c r="A24" s="49"/>
      <c r="B24" s="74" t="s">
        <v>168</v>
      </c>
      <c r="C24" s="73" t="s">
        <v>153</v>
      </c>
      <c r="D24" s="79" t="s">
        <v>176</v>
      </c>
      <c r="E24" s="87">
        <f t="shared" si="0"/>
        <v>17.218333333333334</v>
      </c>
      <c r="F24" s="82">
        <v>103.31</v>
      </c>
    </row>
    <row r="25" spans="1:6" ht="14.25" customHeight="1" x14ac:dyDescent="0.25">
      <c r="A25" s="44"/>
      <c r="B25" s="41" t="s">
        <v>169</v>
      </c>
      <c r="C25" s="41" t="s">
        <v>73</v>
      </c>
      <c r="D25" s="79" t="s">
        <v>179</v>
      </c>
      <c r="E25" s="87">
        <f t="shared" si="0"/>
        <v>64</v>
      </c>
      <c r="F25" s="76">
        <v>384</v>
      </c>
    </row>
    <row r="26" spans="1:6" ht="14.25" customHeight="1" x14ac:dyDescent="0.25">
      <c r="A26" s="44"/>
      <c r="B26" s="41" t="s">
        <v>149</v>
      </c>
      <c r="C26" s="41" t="s">
        <v>173</v>
      </c>
      <c r="D26" s="79" t="s">
        <v>180</v>
      </c>
      <c r="E26" s="87">
        <f t="shared" si="0"/>
        <v>27.033333333333331</v>
      </c>
      <c r="F26" s="76">
        <v>162.19999999999999</v>
      </c>
    </row>
    <row r="27" spans="1:6" x14ac:dyDescent="0.25">
      <c r="A27" s="44"/>
      <c r="B27" s="41" t="s">
        <v>170</v>
      </c>
      <c r="C27" s="41" t="s">
        <v>174</v>
      </c>
      <c r="D27" s="79" t="s">
        <v>181</v>
      </c>
      <c r="E27" s="87">
        <f t="shared" si="0"/>
        <v>1.5</v>
      </c>
      <c r="F27" s="76">
        <v>9</v>
      </c>
    </row>
    <row r="28" spans="1:6" x14ac:dyDescent="0.25">
      <c r="A28" s="83" t="s">
        <v>14</v>
      </c>
      <c r="B28" s="115" t="s">
        <v>13</v>
      </c>
      <c r="C28" s="117"/>
      <c r="D28" s="117"/>
      <c r="E28" s="94"/>
      <c r="F28" s="118"/>
    </row>
    <row r="29" spans="1:6" x14ac:dyDescent="0.25">
      <c r="A29" s="49"/>
      <c r="B29" s="74" t="s">
        <v>151</v>
      </c>
      <c r="C29" s="73" t="s">
        <v>183</v>
      </c>
      <c r="D29" s="73" t="s">
        <v>184</v>
      </c>
      <c r="E29" s="87">
        <f t="shared" si="0"/>
        <v>43.156666666666666</v>
      </c>
      <c r="F29" s="82">
        <v>258.94</v>
      </c>
    </row>
    <row r="30" spans="1:6" x14ac:dyDescent="0.25">
      <c r="A30" s="141" t="s">
        <v>19</v>
      </c>
      <c r="B30" s="116"/>
      <c r="C30" s="96"/>
      <c r="D30" s="96"/>
      <c r="E30" s="94"/>
      <c r="F30" s="97"/>
    </row>
    <row r="31" spans="1:6" x14ac:dyDescent="0.25">
      <c r="A31" s="49"/>
      <c r="B31" s="74" t="s">
        <v>170</v>
      </c>
      <c r="C31" s="73" t="s">
        <v>185</v>
      </c>
      <c r="D31" s="73" t="s">
        <v>186</v>
      </c>
      <c r="E31" s="87">
        <f t="shared" si="0"/>
        <v>30.400000000000006</v>
      </c>
      <c r="F31" s="82">
        <v>182.4</v>
      </c>
    </row>
    <row r="32" spans="1:6" x14ac:dyDescent="0.25">
      <c r="A32" s="83" t="s">
        <v>20</v>
      </c>
      <c r="B32" s="121" t="s">
        <v>15</v>
      </c>
      <c r="C32" s="89"/>
      <c r="D32" s="89"/>
      <c r="E32" s="94"/>
      <c r="F32" s="99"/>
    </row>
    <row r="33" spans="1:6" x14ac:dyDescent="0.25">
      <c r="A33" s="24"/>
      <c r="B33" s="41" t="s">
        <v>187</v>
      </c>
      <c r="C33" s="41" t="s">
        <v>140</v>
      </c>
      <c r="D33" s="41" t="s">
        <v>146</v>
      </c>
      <c r="E33" s="87">
        <f t="shared" si="0"/>
        <v>4.1666666666666643</v>
      </c>
      <c r="F33" s="76">
        <v>25</v>
      </c>
    </row>
    <row r="34" spans="1:6" ht="12.6" customHeight="1" x14ac:dyDescent="0.25">
      <c r="A34" s="43"/>
      <c r="B34" s="41" t="s">
        <v>188</v>
      </c>
      <c r="C34" s="41" t="s">
        <v>140</v>
      </c>
      <c r="D34" s="41" t="s">
        <v>146</v>
      </c>
      <c r="E34" s="87">
        <f t="shared" si="0"/>
        <v>5.8333333333333321</v>
      </c>
      <c r="F34" s="76">
        <v>35</v>
      </c>
    </row>
    <row r="35" spans="1:6" x14ac:dyDescent="0.25">
      <c r="A35" s="24"/>
      <c r="B35" s="41" t="s">
        <v>189</v>
      </c>
      <c r="C35" s="41" t="s">
        <v>190</v>
      </c>
      <c r="D35" s="41" t="s">
        <v>146</v>
      </c>
      <c r="E35" s="87">
        <f t="shared" si="0"/>
        <v>4.1666666666666643</v>
      </c>
      <c r="F35" s="76">
        <v>25</v>
      </c>
    </row>
    <row r="36" spans="1:6" ht="19.5" customHeight="1" x14ac:dyDescent="0.25">
      <c r="A36" s="44" t="s">
        <v>147</v>
      </c>
      <c r="B36" s="24"/>
      <c r="C36" s="16"/>
      <c r="D36" s="16"/>
      <c r="E36" s="87"/>
      <c r="F36" s="104">
        <v>2776.34</v>
      </c>
    </row>
  </sheetData>
  <mergeCells count="1">
    <mergeCell ref="A3:F3"/>
  </mergeCells>
  <hyperlinks>
    <hyperlink ref="C14" r:id="rId1" xr:uid="{2137702B-372C-48C6-8392-64FA24963898}"/>
    <hyperlink ref="C17" r:id="rId2" xr:uid="{503A2CCA-E552-4770-83A2-3140BD9EC1BE}"/>
  </hyperlinks>
  <pageMargins left="1.25" right="1.25" top="1" bottom="1" header="0.25" footer="0.25"/>
  <pageSetup orientation="portrait"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F1C5-BD7F-4D49-B2EA-8A07CA6D9114}">
  <dimension ref="A1:K41"/>
  <sheetViews>
    <sheetView zoomScaleNormal="100" workbookViewId="0">
      <selection activeCell="A3" sqref="A3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28.28515625" bestFit="1" customWidth="1"/>
    <col min="5" max="5" width="9.85546875" bestFit="1" customWidth="1"/>
    <col min="6" max="6" width="28.140625" style="409" bestFit="1" customWidth="1"/>
    <col min="8" max="8" width="12.42578125" bestFit="1" customWidth="1"/>
    <col min="9" max="9" width="7.42578125" customWidth="1"/>
    <col min="10" max="10" width="52.5703125" bestFit="1" customWidth="1"/>
    <col min="12" max="12" width="52.5703125" bestFit="1" customWidth="1"/>
  </cols>
  <sheetData>
    <row r="1" spans="1:11" x14ac:dyDescent="0.25">
      <c r="A1" s="374" t="s">
        <v>546</v>
      </c>
      <c r="B1" s="375" t="s">
        <v>7</v>
      </c>
      <c r="C1" s="374" t="s">
        <v>8</v>
      </c>
      <c r="D1" s="374" t="s">
        <v>9</v>
      </c>
      <c r="E1" s="374" t="s">
        <v>39</v>
      </c>
      <c r="F1" s="402" t="s">
        <v>10</v>
      </c>
      <c r="H1" s="388" t="s">
        <v>889</v>
      </c>
      <c r="I1" s="388" t="s">
        <v>890</v>
      </c>
      <c r="J1" s="388" t="s">
        <v>891</v>
      </c>
      <c r="K1" s="388" t="s">
        <v>892</v>
      </c>
    </row>
    <row r="2" spans="1:11" x14ac:dyDescent="0.25">
      <c r="A2" s="386"/>
      <c r="B2" s="387"/>
      <c r="C2" s="386"/>
      <c r="D2" s="386"/>
      <c r="E2" s="386"/>
      <c r="F2" s="403"/>
      <c r="H2" s="388" t="s">
        <v>893</v>
      </c>
      <c r="I2" s="388" t="s">
        <v>890</v>
      </c>
      <c r="J2" s="388" t="s">
        <v>894</v>
      </c>
      <c r="K2" s="388" t="s">
        <v>892</v>
      </c>
    </row>
    <row r="3" spans="1:11" x14ac:dyDescent="0.25">
      <c r="A3" s="412" t="s">
        <v>5</v>
      </c>
      <c r="B3" s="376" t="s">
        <v>6</v>
      </c>
      <c r="C3" s="365"/>
      <c r="D3" s="365"/>
      <c r="E3" s="365"/>
      <c r="F3" s="404"/>
      <c r="H3" s="388" t="s">
        <v>731</v>
      </c>
      <c r="I3" s="388" t="s">
        <v>890</v>
      </c>
      <c r="J3" s="388" t="s">
        <v>895</v>
      </c>
      <c r="K3" s="388" t="s">
        <v>892</v>
      </c>
    </row>
    <row r="4" spans="1:11" x14ac:dyDescent="0.25">
      <c r="A4" s="413" t="s">
        <v>728</v>
      </c>
      <c r="B4" s="377">
        <v>44477</v>
      </c>
      <c r="C4" s="370" t="s">
        <v>1009</v>
      </c>
      <c r="D4" s="365"/>
      <c r="E4" s="365"/>
      <c r="F4" s="405">
        <v>8.27</v>
      </c>
      <c r="H4" s="388" t="s">
        <v>727</v>
      </c>
      <c r="I4" s="388" t="s">
        <v>890</v>
      </c>
      <c r="J4" s="388" t="s">
        <v>896</v>
      </c>
      <c r="K4" s="388" t="s">
        <v>892</v>
      </c>
    </row>
    <row r="5" spans="1:11" x14ac:dyDescent="0.25">
      <c r="A5" s="413" t="s">
        <v>728</v>
      </c>
      <c r="B5" s="377">
        <v>44485</v>
      </c>
      <c r="C5" s="370" t="s">
        <v>47</v>
      </c>
      <c r="D5" s="365"/>
      <c r="E5" s="365"/>
      <c r="F5" s="405">
        <v>48</v>
      </c>
      <c r="H5" s="388" t="s">
        <v>730</v>
      </c>
      <c r="I5" s="388" t="s">
        <v>890</v>
      </c>
      <c r="J5" s="388" t="s">
        <v>897</v>
      </c>
      <c r="K5" s="388" t="s">
        <v>892</v>
      </c>
    </row>
    <row r="6" spans="1:11" x14ac:dyDescent="0.25">
      <c r="A6" s="413" t="s">
        <v>728</v>
      </c>
      <c r="B6" s="377">
        <v>44485</v>
      </c>
      <c r="C6" s="370" t="s">
        <v>1010</v>
      </c>
      <c r="D6" s="365"/>
      <c r="E6" s="365"/>
      <c r="F6" s="405">
        <v>18.100000000000001</v>
      </c>
      <c r="H6" s="388" t="s">
        <v>726</v>
      </c>
      <c r="I6" s="388" t="s">
        <v>890</v>
      </c>
      <c r="J6" s="388" t="s">
        <v>898</v>
      </c>
      <c r="K6" s="388" t="s">
        <v>892</v>
      </c>
    </row>
    <row r="7" spans="1:11" x14ac:dyDescent="0.25">
      <c r="A7" s="413" t="s">
        <v>728</v>
      </c>
      <c r="B7" s="377">
        <v>44486</v>
      </c>
      <c r="C7" s="370" t="s">
        <v>47</v>
      </c>
      <c r="D7" s="365"/>
      <c r="E7" s="365"/>
      <c r="F7" s="405">
        <v>8</v>
      </c>
      <c r="H7" s="388" t="s">
        <v>724</v>
      </c>
      <c r="I7" s="388" t="s">
        <v>890</v>
      </c>
      <c r="J7" s="388" t="s">
        <v>899</v>
      </c>
      <c r="K7" s="388" t="s">
        <v>892</v>
      </c>
    </row>
    <row r="8" spans="1:11" x14ac:dyDescent="0.25">
      <c r="A8" s="413" t="s">
        <v>728</v>
      </c>
      <c r="B8" s="377">
        <v>44485</v>
      </c>
      <c r="C8" s="370" t="s">
        <v>1008</v>
      </c>
      <c r="D8" s="365"/>
      <c r="E8" s="365"/>
      <c r="F8" s="405">
        <v>80.349999999999994</v>
      </c>
      <c r="H8" s="388" t="s">
        <v>900</v>
      </c>
      <c r="I8" s="388" t="s">
        <v>890</v>
      </c>
      <c r="J8" s="388" t="s">
        <v>901</v>
      </c>
      <c r="K8" s="388" t="s">
        <v>902</v>
      </c>
    </row>
    <row r="9" spans="1:11" x14ac:dyDescent="0.25">
      <c r="A9" s="413" t="s">
        <v>728</v>
      </c>
      <c r="B9" s="377">
        <v>44485</v>
      </c>
      <c r="C9" s="370" t="s">
        <v>1008</v>
      </c>
      <c r="D9" s="365"/>
      <c r="E9" s="365"/>
      <c r="F9" s="405">
        <v>354.84</v>
      </c>
      <c r="H9" s="388" t="s">
        <v>729</v>
      </c>
      <c r="I9" s="388" t="s">
        <v>890</v>
      </c>
      <c r="J9" s="388" t="s">
        <v>903</v>
      </c>
      <c r="K9" s="388" t="s">
        <v>902</v>
      </c>
    </row>
    <row r="10" spans="1:11" x14ac:dyDescent="0.25">
      <c r="A10" s="413" t="s">
        <v>728</v>
      </c>
      <c r="B10" s="377">
        <v>44494</v>
      </c>
      <c r="C10" s="370" t="s">
        <v>1007</v>
      </c>
      <c r="D10" s="365"/>
      <c r="E10" s="365"/>
      <c r="F10" s="405">
        <v>100</v>
      </c>
      <c r="H10" s="388" t="s">
        <v>728</v>
      </c>
      <c r="I10" s="389"/>
      <c r="J10" s="388" t="s">
        <v>904</v>
      </c>
      <c r="K10" s="388"/>
    </row>
    <row r="11" spans="1:11" x14ac:dyDescent="0.25">
      <c r="A11" s="413" t="s">
        <v>728</v>
      </c>
      <c r="B11" s="377">
        <v>44494</v>
      </c>
      <c r="C11" s="370" t="s">
        <v>1006</v>
      </c>
      <c r="D11" s="365"/>
      <c r="E11" s="365"/>
      <c r="F11" s="405">
        <v>4</v>
      </c>
      <c r="H11" s="388" t="s">
        <v>723</v>
      </c>
      <c r="I11" s="389"/>
      <c r="J11" s="388" t="s">
        <v>905</v>
      </c>
      <c r="K11" s="388"/>
    </row>
    <row r="12" spans="1:11" x14ac:dyDescent="0.25">
      <c r="A12" s="412" t="s">
        <v>63</v>
      </c>
      <c r="B12" s="376" t="s">
        <v>13</v>
      </c>
      <c r="C12" s="365"/>
      <c r="D12" s="365"/>
      <c r="E12" s="365"/>
      <c r="F12" s="405"/>
      <c r="H12" s="388" t="s">
        <v>725</v>
      </c>
      <c r="I12" s="388"/>
      <c r="J12" s="388" t="s">
        <v>906</v>
      </c>
      <c r="K12" s="388"/>
    </row>
    <row r="13" spans="1:11" x14ac:dyDescent="0.25">
      <c r="A13" s="414" t="s">
        <v>726</v>
      </c>
      <c r="B13" s="377">
        <v>44470</v>
      </c>
      <c r="C13" s="370" t="s">
        <v>1005</v>
      </c>
      <c r="D13" s="365"/>
      <c r="E13" s="365"/>
      <c r="F13" s="405">
        <v>328.8</v>
      </c>
    </row>
    <row r="14" spans="1:11" x14ac:dyDescent="0.25">
      <c r="A14" s="412" t="s">
        <v>64</v>
      </c>
      <c r="B14" s="376" t="s">
        <v>962</v>
      </c>
      <c r="C14" s="370"/>
      <c r="D14" s="365"/>
      <c r="E14" s="365"/>
      <c r="F14" s="405"/>
    </row>
    <row r="15" spans="1:11" x14ac:dyDescent="0.25">
      <c r="A15" s="414" t="s">
        <v>1083</v>
      </c>
      <c r="B15" s="377">
        <v>44494</v>
      </c>
      <c r="C15" s="370" t="s">
        <v>1011</v>
      </c>
      <c r="D15" s="365"/>
      <c r="E15" s="365"/>
      <c r="F15" s="405">
        <v>210</v>
      </c>
    </row>
    <row r="16" spans="1:11" x14ac:dyDescent="0.25">
      <c r="A16" s="412" t="s">
        <v>80</v>
      </c>
      <c r="B16" s="376" t="s">
        <v>963</v>
      </c>
      <c r="C16" s="370"/>
      <c r="D16" s="365"/>
      <c r="E16" s="365"/>
      <c r="F16" s="405"/>
    </row>
    <row r="17" spans="1:6" x14ac:dyDescent="0.25">
      <c r="A17" s="414" t="s">
        <v>889</v>
      </c>
      <c r="B17" s="377">
        <v>44494</v>
      </c>
      <c r="C17" s="370" t="s">
        <v>1012</v>
      </c>
      <c r="D17" s="365"/>
      <c r="E17" s="365"/>
      <c r="F17" s="405">
        <v>398.5</v>
      </c>
    </row>
    <row r="18" spans="1:6" x14ac:dyDescent="0.25">
      <c r="A18" s="412" t="s">
        <v>81</v>
      </c>
      <c r="B18" s="376" t="s">
        <v>16</v>
      </c>
      <c r="C18" s="370"/>
      <c r="D18" s="365"/>
      <c r="E18" s="365"/>
      <c r="F18" s="405"/>
    </row>
    <row r="19" spans="1:6" x14ac:dyDescent="0.25">
      <c r="A19" s="414" t="s">
        <v>724</v>
      </c>
      <c r="B19" s="377">
        <v>44469</v>
      </c>
      <c r="C19" s="370" t="s">
        <v>590</v>
      </c>
      <c r="D19" s="365"/>
      <c r="E19" s="365"/>
      <c r="F19" s="405">
        <v>27.99</v>
      </c>
    </row>
    <row r="20" spans="1:6" x14ac:dyDescent="0.25">
      <c r="A20" s="414" t="s">
        <v>724</v>
      </c>
      <c r="B20" s="377">
        <v>44475</v>
      </c>
      <c r="C20" s="370" t="s">
        <v>369</v>
      </c>
      <c r="D20" s="365"/>
      <c r="E20" s="365"/>
      <c r="F20" s="405">
        <v>26.46</v>
      </c>
    </row>
    <row r="21" spans="1:6" x14ac:dyDescent="0.25">
      <c r="A21" s="414" t="s">
        <v>724</v>
      </c>
      <c r="B21" s="377">
        <v>44482</v>
      </c>
      <c r="C21" s="370" t="s">
        <v>590</v>
      </c>
      <c r="D21" s="365"/>
      <c r="E21" s="365"/>
      <c r="F21" s="405">
        <v>321.48</v>
      </c>
    </row>
    <row r="22" spans="1:6" x14ac:dyDescent="0.25">
      <c r="A22" s="412" t="s">
        <v>14</v>
      </c>
      <c r="B22" s="376" t="s">
        <v>956</v>
      </c>
      <c r="C22" s="370"/>
      <c r="D22" s="365"/>
      <c r="E22" s="365"/>
      <c r="F22" s="405"/>
    </row>
    <row r="23" spans="1:6" x14ac:dyDescent="0.25">
      <c r="A23" s="414" t="s">
        <v>1018</v>
      </c>
      <c r="B23" s="377">
        <v>44469</v>
      </c>
      <c r="C23" s="370" t="s">
        <v>153</v>
      </c>
      <c r="D23" s="370" t="s">
        <v>176</v>
      </c>
      <c r="E23" s="405">
        <v>0</v>
      </c>
      <c r="F23" s="405">
        <v>23.33</v>
      </c>
    </row>
    <row r="24" spans="1:6" x14ac:dyDescent="0.25">
      <c r="A24" s="414" t="s">
        <v>1020</v>
      </c>
      <c r="B24" s="377">
        <v>44475</v>
      </c>
      <c r="C24" s="370" t="s">
        <v>590</v>
      </c>
      <c r="D24" s="370" t="s">
        <v>1032</v>
      </c>
      <c r="E24" s="405">
        <v>0</v>
      </c>
      <c r="F24" s="405">
        <v>11.99</v>
      </c>
    </row>
    <row r="25" spans="1:6" x14ac:dyDescent="0.25">
      <c r="A25" s="414" t="s">
        <v>1020</v>
      </c>
      <c r="B25" s="377">
        <v>44480</v>
      </c>
      <c r="C25" s="370" t="s">
        <v>1015</v>
      </c>
      <c r="D25" s="370" t="s">
        <v>1140</v>
      </c>
      <c r="E25" s="405">
        <v>0</v>
      </c>
      <c r="F25" s="405">
        <v>320</v>
      </c>
    </row>
    <row r="26" spans="1:6" x14ac:dyDescent="0.25">
      <c r="A26" s="414" t="s">
        <v>1018</v>
      </c>
      <c r="B26" s="377">
        <v>44486</v>
      </c>
      <c r="C26" s="370" t="s">
        <v>327</v>
      </c>
      <c r="D26" s="370" t="s">
        <v>176</v>
      </c>
      <c r="E26" s="405">
        <v>11.65</v>
      </c>
      <c r="F26" s="405">
        <v>69.89</v>
      </c>
    </row>
    <row r="27" spans="1:6" x14ac:dyDescent="0.25">
      <c r="A27" s="414" t="s">
        <v>1024</v>
      </c>
      <c r="B27" s="377">
        <v>44489</v>
      </c>
      <c r="C27" s="370" t="s">
        <v>633</v>
      </c>
      <c r="D27" s="370" t="s">
        <v>1039</v>
      </c>
      <c r="E27" s="405">
        <v>0</v>
      </c>
      <c r="F27" s="405">
        <v>237.4</v>
      </c>
    </row>
    <row r="28" spans="1:6" x14ac:dyDescent="0.25">
      <c r="A28" s="414" t="s">
        <v>1143</v>
      </c>
      <c r="B28" s="377">
        <v>44490</v>
      </c>
      <c r="C28" s="370" t="s">
        <v>633</v>
      </c>
      <c r="D28" s="370" t="s">
        <v>1141</v>
      </c>
      <c r="E28" s="405">
        <v>9.8000000000000007</v>
      </c>
      <c r="F28" s="405">
        <v>58.8</v>
      </c>
    </row>
    <row r="29" spans="1:6" x14ac:dyDescent="0.25">
      <c r="A29" s="414" t="s">
        <v>1018</v>
      </c>
      <c r="B29" s="377">
        <v>44492</v>
      </c>
      <c r="C29" s="370" t="s">
        <v>153</v>
      </c>
      <c r="D29" s="370" t="s">
        <v>176</v>
      </c>
      <c r="E29" s="405">
        <v>0</v>
      </c>
      <c r="F29" s="405">
        <v>60</v>
      </c>
    </row>
    <row r="30" spans="1:6" x14ac:dyDescent="0.25">
      <c r="A30" s="414" t="s">
        <v>1020</v>
      </c>
      <c r="B30" s="377">
        <v>44493</v>
      </c>
      <c r="C30" s="370" t="s">
        <v>183</v>
      </c>
      <c r="D30" s="370" t="s">
        <v>1142</v>
      </c>
      <c r="E30" s="405">
        <v>33.17</v>
      </c>
      <c r="F30" s="405">
        <v>199</v>
      </c>
    </row>
    <row r="31" spans="1:6" x14ac:dyDescent="0.25">
      <c r="A31" s="412" t="s">
        <v>20</v>
      </c>
      <c r="B31" s="377"/>
      <c r="C31" s="370"/>
      <c r="D31" s="365"/>
      <c r="E31" s="365"/>
      <c r="F31" s="405"/>
    </row>
    <row r="32" spans="1:6" x14ac:dyDescent="0.25">
      <c r="A32" s="414" t="s">
        <v>727</v>
      </c>
      <c r="B32" s="377">
        <v>44484</v>
      </c>
      <c r="C32" s="370" t="s">
        <v>1013</v>
      </c>
      <c r="D32" s="365"/>
      <c r="E32" s="365"/>
      <c r="F32" s="405">
        <v>561</v>
      </c>
    </row>
    <row r="33" spans="1:6" x14ac:dyDescent="0.25">
      <c r="A33" s="414" t="s">
        <v>727</v>
      </c>
      <c r="B33" s="377">
        <v>44496</v>
      </c>
      <c r="C33" s="370" t="s">
        <v>1013</v>
      </c>
      <c r="D33" s="365"/>
      <c r="E33" s="365"/>
      <c r="F33" s="405">
        <v>-112.2</v>
      </c>
    </row>
    <row r="34" spans="1:6" x14ac:dyDescent="0.25">
      <c r="A34" s="412" t="s">
        <v>21</v>
      </c>
      <c r="B34" s="376" t="s">
        <v>956</v>
      </c>
      <c r="C34" s="370"/>
      <c r="D34" s="365"/>
      <c r="E34" s="365"/>
      <c r="F34" s="405"/>
    </row>
    <row r="35" spans="1:6" x14ac:dyDescent="0.25">
      <c r="A35" s="414" t="s">
        <v>731</v>
      </c>
      <c r="B35" s="377">
        <v>44467</v>
      </c>
      <c r="C35" s="370" t="s">
        <v>1014</v>
      </c>
      <c r="D35" s="365" t="s">
        <v>1114</v>
      </c>
      <c r="E35" s="365"/>
      <c r="F35" s="405">
        <v>127.2</v>
      </c>
    </row>
    <row r="36" spans="1:6" x14ac:dyDescent="0.25">
      <c r="A36" s="414" t="s">
        <v>731</v>
      </c>
      <c r="B36" s="377">
        <v>44474</v>
      </c>
      <c r="C36" s="370" t="s">
        <v>1116</v>
      </c>
      <c r="D36" s="365" t="s">
        <v>1115</v>
      </c>
      <c r="E36" s="365"/>
      <c r="F36" s="405">
        <v>99</v>
      </c>
    </row>
    <row r="37" spans="1:6" x14ac:dyDescent="0.25">
      <c r="A37" s="412" t="s">
        <v>22</v>
      </c>
      <c r="B37" s="376" t="s">
        <v>624</v>
      </c>
      <c r="C37" s="370"/>
      <c r="D37" s="365"/>
      <c r="E37" s="365"/>
      <c r="F37" s="405"/>
    </row>
    <row r="38" spans="1:6" x14ac:dyDescent="0.25">
      <c r="A38" s="414" t="s">
        <v>1049</v>
      </c>
      <c r="B38" s="377">
        <v>44470</v>
      </c>
      <c r="C38" s="370" t="s">
        <v>153</v>
      </c>
      <c r="D38" s="370" t="s">
        <v>1051</v>
      </c>
      <c r="E38" s="365">
        <v>0</v>
      </c>
      <c r="F38" s="405">
        <v>475.67</v>
      </c>
    </row>
    <row r="39" spans="1:6" x14ac:dyDescent="0.25">
      <c r="A39" s="414" t="s">
        <v>1050</v>
      </c>
      <c r="B39" s="377">
        <v>44494</v>
      </c>
      <c r="C39" s="370" t="s">
        <v>249</v>
      </c>
      <c r="D39" s="370" t="s">
        <v>1052</v>
      </c>
      <c r="F39" s="405">
        <v>118.95</v>
      </c>
    </row>
    <row r="40" spans="1:6" x14ac:dyDescent="0.25">
      <c r="A40" s="414" t="s">
        <v>1050</v>
      </c>
      <c r="B40" s="377">
        <v>44495</v>
      </c>
      <c r="C40" s="370" t="s">
        <v>249</v>
      </c>
      <c r="D40" s="370" t="s">
        <v>1053</v>
      </c>
      <c r="E40" s="365">
        <v>86.33</v>
      </c>
      <c r="F40" s="405">
        <v>517.66999999999996</v>
      </c>
    </row>
    <row r="41" spans="1:6" x14ac:dyDescent="0.25">
      <c r="A41" s="415"/>
      <c r="B41" s="381"/>
      <c r="C41" s="367"/>
      <c r="D41" s="371" t="s">
        <v>147</v>
      </c>
      <c r="E41" s="305"/>
      <c r="F41" s="408">
        <f>SUM(F4:F40)</f>
        <v>4702.49</v>
      </c>
    </row>
  </sheetData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8AE54-2346-46D6-B436-524757939492}">
  <dimension ref="A1:K47"/>
  <sheetViews>
    <sheetView zoomScaleNormal="100" workbookViewId="0">
      <selection activeCell="A3" sqref="A3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28.28515625" bestFit="1" customWidth="1"/>
    <col min="5" max="5" width="9.85546875" bestFit="1" customWidth="1"/>
    <col min="6" max="6" width="28.140625" style="409" bestFit="1" customWidth="1"/>
    <col min="8" max="8" width="12.42578125" bestFit="1" customWidth="1"/>
    <col min="9" max="9" width="7.42578125" customWidth="1"/>
    <col min="10" max="10" width="52.5703125" bestFit="1" customWidth="1"/>
    <col min="12" max="12" width="52.5703125" bestFit="1" customWidth="1"/>
  </cols>
  <sheetData>
    <row r="1" spans="1:11" x14ac:dyDescent="0.25">
      <c r="A1" s="374" t="s">
        <v>546</v>
      </c>
      <c r="B1" s="375" t="s">
        <v>7</v>
      </c>
      <c r="C1" s="374" t="s">
        <v>8</v>
      </c>
      <c r="D1" s="374" t="s">
        <v>9</v>
      </c>
      <c r="E1" s="374" t="s">
        <v>39</v>
      </c>
      <c r="F1" s="402" t="s">
        <v>10</v>
      </c>
      <c r="H1" s="388" t="s">
        <v>889</v>
      </c>
      <c r="I1" s="388" t="s">
        <v>890</v>
      </c>
      <c r="J1" s="388" t="s">
        <v>891</v>
      </c>
      <c r="K1" s="388" t="s">
        <v>892</v>
      </c>
    </row>
    <row r="2" spans="1:11" x14ac:dyDescent="0.25">
      <c r="A2" s="412" t="s">
        <v>5</v>
      </c>
      <c r="B2" s="376" t="s">
        <v>962</v>
      </c>
      <c r="C2" s="365"/>
      <c r="D2" s="365"/>
      <c r="E2" s="365"/>
      <c r="F2" s="404"/>
      <c r="H2" s="388" t="s">
        <v>893</v>
      </c>
      <c r="I2" s="388" t="s">
        <v>890</v>
      </c>
      <c r="J2" s="388" t="s">
        <v>894</v>
      </c>
      <c r="K2" s="388" t="s">
        <v>892</v>
      </c>
    </row>
    <row r="3" spans="1:11" x14ac:dyDescent="0.25">
      <c r="A3" s="388" t="s">
        <v>730</v>
      </c>
      <c r="B3" s="377">
        <v>44508</v>
      </c>
      <c r="C3" s="370" t="s">
        <v>1084</v>
      </c>
      <c r="D3" s="365"/>
      <c r="E3" s="365"/>
      <c r="F3" s="405">
        <v>1836</v>
      </c>
      <c r="H3" s="388" t="s">
        <v>731</v>
      </c>
      <c r="I3" s="388" t="s">
        <v>890</v>
      </c>
      <c r="J3" s="388" t="s">
        <v>895</v>
      </c>
      <c r="K3" s="388" t="s">
        <v>892</v>
      </c>
    </row>
    <row r="4" spans="1:11" x14ac:dyDescent="0.25">
      <c r="A4" s="412" t="s">
        <v>63</v>
      </c>
      <c r="B4" s="376" t="s">
        <v>13</v>
      </c>
      <c r="C4" s="365"/>
      <c r="D4" s="365"/>
      <c r="E4" s="365"/>
      <c r="F4" s="405"/>
      <c r="H4" s="388" t="s">
        <v>727</v>
      </c>
      <c r="I4" s="388" t="s">
        <v>890</v>
      </c>
      <c r="J4" s="388" t="s">
        <v>896</v>
      </c>
      <c r="K4" s="388" t="s">
        <v>892</v>
      </c>
    </row>
    <row r="5" spans="1:11" x14ac:dyDescent="0.25">
      <c r="A5" s="388" t="s">
        <v>726</v>
      </c>
      <c r="B5" s="377">
        <v>44524</v>
      </c>
      <c r="C5" s="365" t="s">
        <v>249</v>
      </c>
      <c r="D5" s="365"/>
      <c r="E5" s="365"/>
      <c r="F5" s="405">
        <v>8.49</v>
      </c>
      <c r="H5" s="388" t="s">
        <v>730</v>
      </c>
      <c r="I5" s="388" t="s">
        <v>890</v>
      </c>
      <c r="J5" s="388" t="s">
        <v>897</v>
      </c>
      <c r="K5" s="388" t="s">
        <v>892</v>
      </c>
    </row>
    <row r="6" spans="1:11" x14ac:dyDescent="0.25">
      <c r="A6" s="388" t="s">
        <v>726</v>
      </c>
      <c r="B6" s="377">
        <v>44525</v>
      </c>
      <c r="C6" s="365" t="s">
        <v>249</v>
      </c>
      <c r="D6" s="365"/>
      <c r="E6" s="365"/>
      <c r="F6" s="405">
        <v>23.89</v>
      </c>
      <c r="H6" s="388" t="s">
        <v>726</v>
      </c>
      <c r="I6" s="388" t="s">
        <v>890</v>
      </c>
      <c r="J6" s="388" t="s">
        <v>898</v>
      </c>
      <c r="K6" s="388" t="s">
        <v>892</v>
      </c>
    </row>
    <row r="7" spans="1:11" x14ac:dyDescent="0.25">
      <c r="A7" s="412" t="s">
        <v>64</v>
      </c>
      <c r="B7" s="376" t="s">
        <v>13</v>
      </c>
      <c r="C7" s="370"/>
      <c r="D7" s="365"/>
      <c r="E7" s="365"/>
      <c r="F7" s="405"/>
      <c r="H7" s="388" t="s">
        <v>724</v>
      </c>
      <c r="I7" s="388" t="s">
        <v>890</v>
      </c>
      <c r="J7" s="388" t="s">
        <v>899</v>
      </c>
      <c r="K7" s="388" t="s">
        <v>892</v>
      </c>
    </row>
    <row r="8" spans="1:11" x14ac:dyDescent="0.25">
      <c r="A8" s="388" t="s">
        <v>726</v>
      </c>
      <c r="B8" s="377">
        <v>44497</v>
      </c>
      <c r="C8" s="370" t="s">
        <v>183</v>
      </c>
      <c r="D8" s="365"/>
      <c r="E8" s="365"/>
      <c r="F8" s="405">
        <v>48</v>
      </c>
      <c r="H8" s="388" t="s">
        <v>900</v>
      </c>
      <c r="I8" s="388" t="s">
        <v>890</v>
      </c>
      <c r="J8" s="388" t="s">
        <v>901</v>
      </c>
      <c r="K8" s="388" t="s">
        <v>902</v>
      </c>
    </row>
    <row r="9" spans="1:11" x14ac:dyDescent="0.25">
      <c r="A9" s="388" t="s">
        <v>726</v>
      </c>
      <c r="B9" s="377">
        <v>44505</v>
      </c>
      <c r="C9" s="370" t="s">
        <v>183</v>
      </c>
      <c r="D9" s="365"/>
      <c r="E9" s="365"/>
      <c r="F9" s="405">
        <v>128</v>
      </c>
      <c r="H9" s="388" t="s">
        <v>729</v>
      </c>
      <c r="I9" s="388" t="s">
        <v>890</v>
      </c>
      <c r="J9" s="388" t="s">
        <v>903</v>
      </c>
      <c r="K9" s="388" t="s">
        <v>902</v>
      </c>
    </row>
    <row r="10" spans="1:11" x14ac:dyDescent="0.25">
      <c r="A10" s="412" t="s">
        <v>80</v>
      </c>
      <c r="B10" s="376" t="s">
        <v>963</v>
      </c>
      <c r="C10" s="370"/>
      <c r="D10" s="365"/>
      <c r="E10" s="365"/>
      <c r="F10" s="405"/>
      <c r="H10" s="388" t="s">
        <v>728</v>
      </c>
      <c r="I10" s="389"/>
      <c r="J10" s="388" t="s">
        <v>904</v>
      </c>
      <c r="K10" s="388"/>
    </row>
    <row r="11" spans="1:11" x14ac:dyDescent="0.25">
      <c r="A11" s="388" t="s">
        <v>893</v>
      </c>
      <c r="B11" s="377">
        <v>44524</v>
      </c>
      <c r="C11" s="370" t="s">
        <v>1085</v>
      </c>
      <c r="D11" s="365"/>
      <c r="E11" s="365"/>
      <c r="F11" s="405">
        <v>708</v>
      </c>
      <c r="H11" s="388" t="s">
        <v>723</v>
      </c>
      <c r="I11" s="389"/>
      <c r="J11" s="388" t="s">
        <v>905</v>
      </c>
      <c r="K11" s="388"/>
    </row>
    <row r="12" spans="1:11" x14ac:dyDescent="0.25">
      <c r="A12" s="412" t="s">
        <v>81</v>
      </c>
      <c r="B12" s="376" t="s">
        <v>16</v>
      </c>
      <c r="C12" s="370"/>
      <c r="D12" s="365"/>
      <c r="E12" s="365"/>
      <c r="F12" s="405"/>
      <c r="H12" s="388" t="s">
        <v>725</v>
      </c>
      <c r="I12" s="388"/>
      <c r="J12" s="388" t="s">
        <v>906</v>
      </c>
      <c r="K12" s="388"/>
    </row>
    <row r="13" spans="1:11" x14ac:dyDescent="0.25">
      <c r="A13" s="414" t="s">
        <v>724</v>
      </c>
      <c r="B13" s="377">
        <v>44499</v>
      </c>
      <c r="C13" s="370" t="s">
        <v>590</v>
      </c>
      <c r="D13" s="365"/>
      <c r="E13" s="365"/>
      <c r="F13" s="405">
        <v>27.99</v>
      </c>
    </row>
    <row r="14" spans="1:11" x14ac:dyDescent="0.25">
      <c r="A14" s="414" t="s">
        <v>724</v>
      </c>
      <c r="B14" s="377">
        <v>44508</v>
      </c>
      <c r="C14" s="370" t="s">
        <v>369</v>
      </c>
      <c r="D14" s="365"/>
      <c r="E14" s="365"/>
      <c r="F14" s="405">
        <v>26.69</v>
      </c>
    </row>
    <row r="15" spans="1:11" x14ac:dyDescent="0.25">
      <c r="A15" s="414" t="s">
        <v>724</v>
      </c>
      <c r="B15" s="377">
        <v>44515</v>
      </c>
      <c r="C15" s="370" t="s">
        <v>590</v>
      </c>
      <c r="D15" s="365"/>
      <c r="E15" s="365"/>
      <c r="F15" s="405">
        <v>321.48</v>
      </c>
    </row>
    <row r="16" spans="1:11" x14ac:dyDescent="0.25">
      <c r="A16" s="412" t="s">
        <v>14</v>
      </c>
      <c r="B16" s="376" t="s">
        <v>624</v>
      </c>
      <c r="C16" s="370"/>
      <c r="D16" s="365"/>
      <c r="E16" s="365"/>
      <c r="F16" s="405"/>
    </row>
    <row r="17" spans="1:6" x14ac:dyDescent="0.25">
      <c r="A17" s="388" t="s">
        <v>727</v>
      </c>
      <c r="B17" s="377">
        <v>44501</v>
      </c>
      <c r="C17" s="370" t="s">
        <v>872</v>
      </c>
      <c r="D17" s="365"/>
      <c r="E17" s="365"/>
      <c r="F17" s="405">
        <v>33</v>
      </c>
    </row>
    <row r="18" spans="1:6" x14ac:dyDescent="0.25">
      <c r="A18" s="412" t="s">
        <v>19</v>
      </c>
      <c r="B18" s="376" t="s">
        <v>956</v>
      </c>
      <c r="C18" s="370"/>
      <c r="D18" s="365"/>
      <c r="E18" s="365"/>
      <c r="F18" s="405"/>
    </row>
    <row r="19" spans="1:6" x14ac:dyDescent="0.25">
      <c r="A19" s="414" t="s">
        <v>1020</v>
      </c>
      <c r="B19" s="377">
        <v>44498</v>
      </c>
      <c r="C19" s="370" t="s">
        <v>1086</v>
      </c>
      <c r="D19" s="370" t="s">
        <v>1127</v>
      </c>
      <c r="E19" s="405">
        <v>0</v>
      </c>
      <c r="F19" s="405">
        <v>39</v>
      </c>
    </row>
    <row r="20" spans="1:6" x14ac:dyDescent="0.25">
      <c r="A20" s="414" t="s">
        <v>1018</v>
      </c>
      <c r="B20" s="377">
        <v>44500</v>
      </c>
      <c r="C20" s="370" t="s">
        <v>153</v>
      </c>
      <c r="D20" s="370" t="s">
        <v>1128</v>
      </c>
      <c r="E20" s="405">
        <v>0</v>
      </c>
      <c r="F20" s="405">
        <v>7.65</v>
      </c>
    </row>
    <row r="21" spans="1:6" x14ac:dyDescent="0.25">
      <c r="A21" s="414" t="s">
        <v>1020</v>
      </c>
      <c r="B21" s="377">
        <v>44502</v>
      </c>
      <c r="C21" s="370" t="s">
        <v>1126</v>
      </c>
      <c r="D21" s="370" t="s">
        <v>1129</v>
      </c>
      <c r="E21" s="405">
        <v>0</v>
      </c>
      <c r="F21" s="405">
        <v>40</v>
      </c>
    </row>
    <row r="22" spans="1:6" x14ac:dyDescent="0.25">
      <c r="A22" s="414" t="s">
        <v>1017</v>
      </c>
      <c r="B22" s="377">
        <v>44502</v>
      </c>
      <c r="C22" s="370" t="s">
        <v>1087</v>
      </c>
      <c r="D22" s="370" t="s">
        <v>1130</v>
      </c>
      <c r="E22" s="405">
        <v>0</v>
      </c>
      <c r="F22" s="405">
        <v>18.989999999999998</v>
      </c>
    </row>
    <row r="23" spans="1:6" x14ac:dyDescent="0.25">
      <c r="A23" s="414" t="s">
        <v>1017</v>
      </c>
      <c r="B23" s="377">
        <v>44505</v>
      </c>
      <c r="C23" s="370" t="s">
        <v>1088</v>
      </c>
      <c r="D23" s="370" t="s">
        <v>1131</v>
      </c>
      <c r="E23" s="405">
        <v>0</v>
      </c>
      <c r="F23" s="405">
        <v>721.4</v>
      </c>
    </row>
    <row r="24" spans="1:6" x14ac:dyDescent="0.25">
      <c r="A24" s="414" t="s">
        <v>1020</v>
      </c>
      <c r="B24" s="377">
        <v>44506</v>
      </c>
      <c r="C24" s="370" t="s">
        <v>590</v>
      </c>
      <c r="D24" s="370" t="s">
        <v>1032</v>
      </c>
      <c r="E24" s="405">
        <v>0</v>
      </c>
      <c r="F24" s="405">
        <v>11.99</v>
      </c>
    </row>
    <row r="25" spans="1:6" x14ac:dyDescent="0.25">
      <c r="A25" s="414" t="s">
        <v>1017</v>
      </c>
      <c r="B25" s="378">
        <v>44509</v>
      </c>
      <c r="C25" s="370" t="s">
        <v>1089</v>
      </c>
      <c r="D25" s="370" t="s">
        <v>1132</v>
      </c>
      <c r="E25" s="405">
        <v>20.99</v>
      </c>
      <c r="F25" s="405">
        <v>125.94</v>
      </c>
    </row>
    <row r="26" spans="1:6" x14ac:dyDescent="0.25">
      <c r="A26" s="414" t="s">
        <v>1017</v>
      </c>
      <c r="B26" s="378">
        <v>44509</v>
      </c>
      <c r="C26" s="370" t="s">
        <v>93</v>
      </c>
      <c r="D26" s="370" t="s">
        <v>1133</v>
      </c>
      <c r="E26" s="405">
        <v>1.17</v>
      </c>
      <c r="F26" s="405">
        <v>7</v>
      </c>
    </row>
    <row r="27" spans="1:6" x14ac:dyDescent="0.25">
      <c r="A27" s="414" t="s">
        <v>1017</v>
      </c>
      <c r="B27" s="378">
        <v>44511</v>
      </c>
      <c r="C27" s="370" t="s">
        <v>1090</v>
      </c>
      <c r="D27" s="370" t="s">
        <v>318</v>
      </c>
      <c r="E27" s="405">
        <v>8.34</v>
      </c>
      <c r="F27" s="405">
        <v>49.98</v>
      </c>
    </row>
    <row r="28" spans="1:6" x14ac:dyDescent="0.25">
      <c r="A28" s="414" t="s">
        <v>1020</v>
      </c>
      <c r="B28" s="378">
        <v>44512</v>
      </c>
      <c r="C28" s="370" t="s">
        <v>876</v>
      </c>
      <c r="D28" s="370" t="s">
        <v>1134</v>
      </c>
      <c r="E28" s="405">
        <v>21.66</v>
      </c>
      <c r="F28" s="405">
        <v>129.97999999999999</v>
      </c>
    </row>
    <row r="29" spans="1:6" x14ac:dyDescent="0.25">
      <c r="A29" s="414" t="s">
        <v>1018</v>
      </c>
      <c r="B29" s="378">
        <v>44517</v>
      </c>
      <c r="C29" s="370" t="s">
        <v>327</v>
      </c>
      <c r="D29" s="370" t="s">
        <v>176</v>
      </c>
      <c r="E29" s="405">
        <v>11.88</v>
      </c>
      <c r="F29" s="405">
        <v>71.260000000000005</v>
      </c>
    </row>
    <row r="30" spans="1:6" x14ac:dyDescent="0.25">
      <c r="A30" s="414" t="s">
        <v>1020</v>
      </c>
      <c r="B30" s="378">
        <v>44517</v>
      </c>
      <c r="C30" s="370" t="s">
        <v>1002</v>
      </c>
      <c r="D30" s="370" t="s">
        <v>1135</v>
      </c>
      <c r="E30" s="405">
        <v>12</v>
      </c>
      <c r="F30" s="405">
        <v>72</v>
      </c>
    </row>
    <row r="31" spans="1:6" x14ac:dyDescent="0.25">
      <c r="A31" s="414" t="s">
        <v>1020</v>
      </c>
      <c r="B31" s="378">
        <v>44518</v>
      </c>
      <c r="C31" s="370" t="s">
        <v>93</v>
      </c>
      <c r="D31" s="370" t="s">
        <v>1136</v>
      </c>
      <c r="E31" s="405">
        <v>1.33</v>
      </c>
      <c r="F31" s="405">
        <v>8</v>
      </c>
    </row>
    <row r="32" spans="1:6" x14ac:dyDescent="0.25">
      <c r="A32" s="414" t="s">
        <v>1020</v>
      </c>
      <c r="B32" s="378">
        <v>44518</v>
      </c>
      <c r="C32" s="370" t="s">
        <v>93</v>
      </c>
      <c r="D32" s="370" t="s">
        <v>1137</v>
      </c>
      <c r="E32" s="405">
        <v>2.83</v>
      </c>
      <c r="F32" s="405">
        <v>17</v>
      </c>
    </row>
    <row r="33" spans="1:6" x14ac:dyDescent="0.25">
      <c r="A33" s="414" t="s">
        <v>1020</v>
      </c>
      <c r="B33" s="378">
        <v>44519</v>
      </c>
      <c r="C33" s="370" t="s">
        <v>93</v>
      </c>
      <c r="D33" s="370" t="s">
        <v>1137</v>
      </c>
      <c r="E33" s="405">
        <v>4</v>
      </c>
      <c r="F33" s="405">
        <v>24</v>
      </c>
    </row>
    <row r="34" spans="1:6" x14ac:dyDescent="0.25">
      <c r="A34" s="414" t="s">
        <v>1024</v>
      </c>
      <c r="B34" s="378">
        <v>44519</v>
      </c>
      <c r="C34" s="370" t="s">
        <v>633</v>
      </c>
      <c r="D34" s="370" t="s">
        <v>1039</v>
      </c>
      <c r="E34" s="405">
        <v>0</v>
      </c>
      <c r="F34" s="405">
        <v>243.32</v>
      </c>
    </row>
    <row r="35" spans="1:6" x14ac:dyDescent="0.25">
      <c r="A35" s="414" t="s">
        <v>1020</v>
      </c>
      <c r="B35" s="378">
        <v>44522</v>
      </c>
      <c r="C35" s="370" t="s">
        <v>944</v>
      </c>
      <c r="D35" s="370" t="s">
        <v>1138</v>
      </c>
      <c r="E35" s="405">
        <v>0</v>
      </c>
      <c r="F35" s="405">
        <v>76</v>
      </c>
    </row>
    <row r="36" spans="1:6" x14ac:dyDescent="0.25">
      <c r="A36" s="414" t="s">
        <v>1020</v>
      </c>
      <c r="B36" s="378">
        <v>44524</v>
      </c>
      <c r="C36" s="370" t="s">
        <v>1091</v>
      </c>
      <c r="D36" s="370" t="s">
        <v>1139</v>
      </c>
      <c r="E36" s="405">
        <v>0</v>
      </c>
      <c r="F36" s="405">
        <v>8.49</v>
      </c>
    </row>
    <row r="37" spans="1:6" x14ac:dyDescent="0.25">
      <c r="A37" s="412" t="s">
        <v>20</v>
      </c>
      <c r="B37" s="376" t="s">
        <v>624</v>
      </c>
      <c r="C37" s="370"/>
      <c r="D37" s="365"/>
      <c r="E37" s="365"/>
      <c r="F37" s="405"/>
    </row>
    <row r="38" spans="1:6" x14ac:dyDescent="0.25">
      <c r="A38" s="414" t="s">
        <v>1050</v>
      </c>
      <c r="B38" s="378">
        <v>44503</v>
      </c>
      <c r="C38" s="370" t="s">
        <v>153</v>
      </c>
      <c r="D38" s="370" t="s">
        <v>1160</v>
      </c>
      <c r="E38" s="405">
        <v>0</v>
      </c>
      <c r="F38" s="405">
        <v>2.79</v>
      </c>
    </row>
    <row r="39" spans="1:6" x14ac:dyDescent="0.25">
      <c r="A39" s="414" t="s">
        <v>1050</v>
      </c>
      <c r="B39" s="378">
        <v>44504</v>
      </c>
      <c r="C39" s="370" t="s">
        <v>249</v>
      </c>
      <c r="D39" s="370" t="s">
        <v>1161</v>
      </c>
      <c r="E39" s="405">
        <v>6.34</v>
      </c>
      <c r="F39" s="405">
        <v>37.979999999999997</v>
      </c>
    </row>
    <row r="40" spans="1:6" x14ac:dyDescent="0.25">
      <c r="A40" s="414" t="s">
        <v>1169</v>
      </c>
      <c r="B40" s="378">
        <v>44516</v>
      </c>
      <c r="C40" s="370" t="s">
        <v>1159</v>
      </c>
      <c r="D40" s="370" t="s">
        <v>1162</v>
      </c>
      <c r="E40" s="405">
        <v>0</v>
      </c>
      <c r="F40" s="405">
        <v>235</v>
      </c>
    </row>
    <row r="41" spans="1:6" x14ac:dyDescent="0.25">
      <c r="A41" s="414" t="s">
        <v>1050</v>
      </c>
      <c r="B41" s="378">
        <v>44517</v>
      </c>
      <c r="C41" s="370" t="s">
        <v>1092</v>
      </c>
      <c r="D41" s="370" t="s">
        <v>1163</v>
      </c>
      <c r="E41" s="405">
        <v>18.88</v>
      </c>
      <c r="F41" s="405">
        <v>168.28</v>
      </c>
    </row>
    <row r="42" spans="1:6" x14ac:dyDescent="0.25">
      <c r="A42" s="414" t="s">
        <v>1050</v>
      </c>
      <c r="B42" s="378">
        <v>44517</v>
      </c>
      <c r="C42" s="370" t="s">
        <v>249</v>
      </c>
      <c r="D42" s="370" t="s">
        <v>1164</v>
      </c>
      <c r="E42" s="405">
        <v>6.65</v>
      </c>
      <c r="F42" s="405">
        <v>39.9</v>
      </c>
    </row>
    <row r="43" spans="1:6" x14ac:dyDescent="0.25">
      <c r="A43" s="414" t="s">
        <v>1050</v>
      </c>
      <c r="B43" s="378">
        <v>44517</v>
      </c>
      <c r="C43" s="370" t="s">
        <v>249</v>
      </c>
      <c r="D43" s="370" t="s">
        <v>1165</v>
      </c>
      <c r="E43" s="405">
        <v>6.67</v>
      </c>
      <c r="F43" s="405">
        <v>39.99</v>
      </c>
    </row>
    <row r="44" spans="1:6" x14ac:dyDescent="0.25">
      <c r="A44" s="414" t="s">
        <v>1050</v>
      </c>
      <c r="B44" s="378">
        <v>44518</v>
      </c>
      <c r="C44" s="370" t="s">
        <v>249</v>
      </c>
      <c r="D44" s="370" t="s">
        <v>1166</v>
      </c>
      <c r="E44" s="405">
        <v>2.67</v>
      </c>
      <c r="F44" s="405">
        <v>15.98</v>
      </c>
    </row>
    <row r="45" spans="1:6" x14ac:dyDescent="0.25">
      <c r="A45" s="414" t="s">
        <v>1050</v>
      </c>
      <c r="B45" s="378">
        <v>44523</v>
      </c>
      <c r="C45" s="370" t="s">
        <v>153</v>
      </c>
      <c r="D45" s="370" t="s">
        <v>1167</v>
      </c>
      <c r="E45" s="405">
        <v>0</v>
      </c>
      <c r="F45" s="405">
        <v>344.75</v>
      </c>
    </row>
    <row r="46" spans="1:6" x14ac:dyDescent="0.25">
      <c r="A46" s="414" t="s">
        <v>1170</v>
      </c>
      <c r="B46" s="378">
        <v>44525</v>
      </c>
      <c r="C46" s="370" t="s">
        <v>1092</v>
      </c>
      <c r="D46" s="370" t="s">
        <v>1168</v>
      </c>
      <c r="E46" s="405">
        <v>5.37</v>
      </c>
      <c r="F46" s="405">
        <v>47.92</v>
      </c>
    </row>
    <row r="47" spans="1:6" x14ac:dyDescent="0.25">
      <c r="A47" s="378"/>
      <c r="B47" s="378"/>
      <c r="C47" s="367"/>
      <c r="D47" s="371" t="s">
        <v>147</v>
      </c>
      <c r="E47" s="305"/>
      <c r="F47" s="408">
        <f>SUM(F3:F46)</f>
        <v>5766.1299999999965</v>
      </c>
    </row>
  </sheetData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5CA2-70B6-4F20-A397-E66A1C74B0FC}">
  <dimension ref="A1:K33"/>
  <sheetViews>
    <sheetView zoomScaleNormal="100" workbookViewId="0">
      <selection activeCell="A16" sqref="A1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28.28515625" bestFit="1" customWidth="1"/>
    <col min="5" max="5" width="9.85546875" bestFit="1" customWidth="1"/>
    <col min="6" max="6" width="28.140625" style="409" bestFit="1" customWidth="1"/>
    <col min="8" max="8" width="12.42578125" bestFit="1" customWidth="1"/>
    <col min="9" max="9" width="7.42578125" customWidth="1"/>
    <col min="10" max="10" width="52.5703125" bestFit="1" customWidth="1"/>
    <col min="12" max="12" width="52.5703125" bestFit="1" customWidth="1"/>
  </cols>
  <sheetData>
    <row r="1" spans="1:11" x14ac:dyDescent="0.25">
      <c r="A1" s="374" t="s">
        <v>546</v>
      </c>
      <c r="B1" s="375" t="s">
        <v>7</v>
      </c>
      <c r="C1" s="374" t="s">
        <v>8</v>
      </c>
      <c r="D1" s="374" t="s">
        <v>9</v>
      </c>
      <c r="E1" s="374" t="s">
        <v>39</v>
      </c>
      <c r="F1" s="402" t="s">
        <v>10</v>
      </c>
      <c r="H1" s="388" t="s">
        <v>889</v>
      </c>
      <c r="I1" s="388" t="s">
        <v>890</v>
      </c>
      <c r="J1" s="388" t="s">
        <v>891</v>
      </c>
      <c r="K1" s="388" t="s">
        <v>892</v>
      </c>
    </row>
    <row r="2" spans="1:11" x14ac:dyDescent="0.25">
      <c r="A2" s="369" t="s">
        <v>5</v>
      </c>
      <c r="B2" s="376" t="s">
        <v>6</v>
      </c>
      <c r="C2" s="365"/>
      <c r="D2" s="365"/>
      <c r="E2" s="365"/>
      <c r="F2" s="404"/>
      <c r="H2" s="388" t="s">
        <v>893</v>
      </c>
      <c r="I2" s="388" t="s">
        <v>890</v>
      </c>
      <c r="J2" s="388" t="s">
        <v>894</v>
      </c>
      <c r="K2" s="388" t="s">
        <v>892</v>
      </c>
    </row>
    <row r="3" spans="1:11" x14ac:dyDescent="0.25">
      <c r="A3" s="388" t="s">
        <v>728</v>
      </c>
      <c r="B3" s="377">
        <v>44531</v>
      </c>
      <c r="C3" s="365" t="s">
        <v>99</v>
      </c>
      <c r="D3" s="365"/>
      <c r="E3" s="365"/>
      <c r="F3" s="404">
        <v>11.05</v>
      </c>
      <c r="H3" s="388" t="s">
        <v>731</v>
      </c>
      <c r="I3" s="388" t="s">
        <v>890</v>
      </c>
      <c r="J3" s="388" t="s">
        <v>895</v>
      </c>
      <c r="K3" s="388" t="s">
        <v>892</v>
      </c>
    </row>
    <row r="4" spans="1:11" x14ac:dyDescent="0.25">
      <c r="A4" s="388" t="s">
        <v>728</v>
      </c>
      <c r="B4" s="377">
        <v>44537</v>
      </c>
      <c r="C4" s="365" t="s">
        <v>249</v>
      </c>
      <c r="D4" s="365"/>
      <c r="E4" s="365"/>
      <c r="F4" s="404">
        <v>238.89</v>
      </c>
      <c r="H4" s="388" t="s">
        <v>727</v>
      </c>
      <c r="I4" s="388" t="s">
        <v>890</v>
      </c>
      <c r="J4" s="388" t="s">
        <v>896</v>
      </c>
      <c r="K4" s="388" t="s">
        <v>892</v>
      </c>
    </row>
    <row r="5" spans="1:11" x14ac:dyDescent="0.25">
      <c r="A5" s="388" t="s">
        <v>728</v>
      </c>
      <c r="B5" s="377">
        <v>44540</v>
      </c>
      <c r="C5" s="370" t="s">
        <v>93</v>
      </c>
      <c r="D5" s="365"/>
      <c r="E5" s="365"/>
      <c r="F5" s="405">
        <v>21.1</v>
      </c>
      <c r="H5" s="388" t="s">
        <v>730</v>
      </c>
      <c r="I5" s="388" t="s">
        <v>890</v>
      </c>
      <c r="J5" s="388" t="s">
        <v>897</v>
      </c>
      <c r="K5" s="388" t="s">
        <v>892</v>
      </c>
    </row>
    <row r="6" spans="1:11" x14ac:dyDescent="0.25">
      <c r="A6" s="369" t="s">
        <v>63</v>
      </c>
      <c r="B6" s="376" t="s">
        <v>13</v>
      </c>
      <c r="C6" s="365"/>
      <c r="D6" s="365"/>
      <c r="E6" s="365"/>
      <c r="F6" s="405"/>
      <c r="H6" s="388" t="s">
        <v>726</v>
      </c>
      <c r="I6" s="388" t="s">
        <v>890</v>
      </c>
      <c r="J6" s="388" t="s">
        <v>898</v>
      </c>
      <c r="K6" s="388" t="s">
        <v>892</v>
      </c>
    </row>
    <row r="7" spans="1:11" x14ac:dyDescent="0.25">
      <c r="A7" s="388" t="s">
        <v>726</v>
      </c>
      <c r="B7" s="377">
        <v>44533</v>
      </c>
      <c r="C7" s="365" t="s">
        <v>99</v>
      </c>
      <c r="D7" s="365"/>
      <c r="E7" s="365"/>
      <c r="F7" s="405">
        <v>50</v>
      </c>
      <c r="H7" s="388" t="s">
        <v>724</v>
      </c>
      <c r="I7" s="388" t="s">
        <v>890</v>
      </c>
      <c r="J7" s="388" t="s">
        <v>899</v>
      </c>
      <c r="K7" s="388" t="s">
        <v>892</v>
      </c>
    </row>
    <row r="8" spans="1:11" x14ac:dyDescent="0.25">
      <c r="A8" s="388" t="s">
        <v>726</v>
      </c>
      <c r="B8" s="377">
        <v>44546</v>
      </c>
      <c r="C8" s="365" t="s">
        <v>1005</v>
      </c>
      <c r="D8" s="365"/>
      <c r="E8" s="365"/>
      <c r="F8" s="405">
        <v>500</v>
      </c>
      <c r="H8" s="388" t="s">
        <v>900</v>
      </c>
      <c r="I8" s="388" t="s">
        <v>890</v>
      </c>
      <c r="J8" s="388" t="s">
        <v>901</v>
      </c>
      <c r="K8" s="388" t="s">
        <v>902</v>
      </c>
    </row>
    <row r="9" spans="1:11" x14ac:dyDescent="0.25">
      <c r="A9" s="388" t="s">
        <v>726</v>
      </c>
      <c r="B9" s="377">
        <v>44547</v>
      </c>
      <c r="C9" s="365" t="s">
        <v>1005</v>
      </c>
      <c r="D9" s="365"/>
      <c r="E9" s="365"/>
      <c r="F9" s="405">
        <v>673</v>
      </c>
      <c r="H9" s="388" t="s">
        <v>729</v>
      </c>
      <c r="I9" s="388" t="s">
        <v>890</v>
      </c>
      <c r="J9" s="388" t="s">
        <v>903</v>
      </c>
      <c r="K9" s="388" t="s">
        <v>902</v>
      </c>
    </row>
    <row r="10" spans="1:11" x14ac:dyDescent="0.25">
      <c r="A10" s="388" t="s">
        <v>726</v>
      </c>
      <c r="B10" s="377">
        <v>44550</v>
      </c>
      <c r="C10" s="365" t="s">
        <v>1093</v>
      </c>
      <c r="D10" s="365"/>
      <c r="E10" s="365"/>
      <c r="F10" s="405">
        <v>277.5</v>
      </c>
      <c r="H10" s="388" t="s">
        <v>728</v>
      </c>
      <c r="I10" s="389"/>
      <c r="J10" s="388" t="s">
        <v>904</v>
      </c>
      <c r="K10" s="388"/>
    </row>
    <row r="11" spans="1:11" x14ac:dyDescent="0.25">
      <c r="A11" s="369" t="s">
        <v>64</v>
      </c>
      <c r="B11" s="376"/>
      <c r="C11" s="370"/>
      <c r="D11" s="365"/>
      <c r="E11" s="365"/>
      <c r="F11" s="405"/>
      <c r="H11" s="388" t="s">
        <v>723</v>
      </c>
      <c r="I11" s="389"/>
      <c r="J11" s="388" t="s">
        <v>905</v>
      </c>
      <c r="K11" s="388"/>
    </row>
    <row r="12" spans="1:11" x14ac:dyDescent="0.25">
      <c r="A12" s="414" t="s">
        <v>1155</v>
      </c>
      <c r="B12" s="377">
        <v>44533</v>
      </c>
      <c r="C12" s="370" t="s">
        <v>1094</v>
      </c>
      <c r="D12" s="370" t="s">
        <v>1154</v>
      </c>
      <c r="E12" s="405">
        <v>10</v>
      </c>
      <c r="F12" s="405">
        <v>60</v>
      </c>
      <c r="H12" s="388" t="s">
        <v>725</v>
      </c>
      <c r="I12" s="388"/>
      <c r="J12" s="388" t="s">
        <v>906</v>
      </c>
      <c r="K12" s="388"/>
    </row>
    <row r="13" spans="1:11" x14ac:dyDescent="0.25">
      <c r="A13" s="369" t="s">
        <v>80</v>
      </c>
      <c r="B13" s="376" t="s">
        <v>13</v>
      </c>
      <c r="C13" s="370"/>
      <c r="D13" s="365"/>
      <c r="E13" s="365"/>
      <c r="F13" s="405"/>
    </row>
    <row r="14" spans="1:11" x14ac:dyDescent="0.25">
      <c r="A14" s="414" t="s">
        <v>1042</v>
      </c>
      <c r="B14" s="377">
        <v>44539</v>
      </c>
      <c r="C14" s="370" t="s">
        <v>254</v>
      </c>
      <c r="D14" s="370" t="s">
        <v>1157</v>
      </c>
      <c r="E14" s="405">
        <v>0</v>
      </c>
      <c r="F14" s="405">
        <v>155</v>
      </c>
    </row>
    <row r="15" spans="1:11" x14ac:dyDescent="0.25">
      <c r="A15" s="369" t="s">
        <v>81</v>
      </c>
      <c r="B15" s="376" t="s">
        <v>962</v>
      </c>
      <c r="C15" s="370"/>
      <c r="D15" s="365"/>
      <c r="E15" s="365"/>
      <c r="F15" s="405"/>
    </row>
    <row r="16" spans="1:11" x14ac:dyDescent="0.25">
      <c r="A16" s="414" t="s">
        <v>1173</v>
      </c>
      <c r="B16" s="377">
        <v>44532</v>
      </c>
      <c r="C16" s="370" t="s">
        <v>1096</v>
      </c>
      <c r="D16" s="365"/>
      <c r="E16" s="365"/>
      <c r="F16" s="405">
        <v>3.23</v>
      </c>
    </row>
    <row r="17" spans="1:6" x14ac:dyDescent="0.25">
      <c r="A17" s="414" t="s">
        <v>1097</v>
      </c>
      <c r="B17" s="377"/>
      <c r="C17" s="370"/>
      <c r="D17" s="365"/>
      <c r="E17" s="365"/>
      <c r="F17" s="405"/>
    </row>
    <row r="18" spans="1:6" x14ac:dyDescent="0.25">
      <c r="A18" s="388" t="s">
        <v>724</v>
      </c>
      <c r="B18" s="377">
        <v>44544</v>
      </c>
      <c r="C18" s="370" t="s">
        <v>792</v>
      </c>
      <c r="D18" s="365"/>
      <c r="E18" s="365"/>
      <c r="F18" s="405">
        <v>181.44</v>
      </c>
    </row>
    <row r="19" spans="1:6" x14ac:dyDescent="0.25">
      <c r="A19" s="388" t="s">
        <v>724</v>
      </c>
      <c r="B19" s="377">
        <v>44547</v>
      </c>
      <c r="C19" s="370" t="s">
        <v>505</v>
      </c>
      <c r="D19" s="365"/>
      <c r="E19" s="365"/>
      <c r="F19" s="405">
        <v>193.94</v>
      </c>
    </row>
    <row r="20" spans="1:6" x14ac:dyDescent="0.25">
      <c r="A20" s="414" t="s">
        <v>998</v>
      </c>
      <c r="B20" s="377"/>
      <c r="C20" s="370"/>
      <c r="D20" s="370"/>
      <c r="E20" s="365"/>
      <c r="F20" s="405"/>
    </row>
    <row r="21" spans="1:6" x14ac:dyDescent="0.25">
      <c r="A21" s="388" t="s">
        <v>725</v>
      </c>
      <c r="B21" s="377">
        <v>44536</v>
      </c>
      <c r="C21" s="370" t="s">
        <v>249</v>
      </c>
      <c r="D21" s="370"/>
      <c r="E21" s="365"/>
      <c r="F21" s="405">
        <v>39.93</v>
      </c>
    </row>
    <row r="22" spans="1:6" x14ac:dyDescent="0.25">
      <c r="A22" s="369" t="s">
        <v>14</v>
      </c>
      <c r="B22" s="376" t="s">
        <v>956</v>
      </c>
      <c r="C22" s="370"/>
      <c r="D22" s="370"/>
      <c r="E22" s="365"/>
      <c r="F22" s="405"/>
    </row>
    <row r="23" spans="1:6" x14ac:dyDescent="0.25">
      <c r="A23" s="414" t="s">
        <v>1018</v>
      </c>
      <c r="B23" s="377">
        <v>44530</v>
      </c>
      <c r="C23" s="370" t="s">
        <v>153</v>
      </c>
      <c r="D23" s="370" t="s">
        <v>176</v>
      </c>
      <c r="E23" s="405">
        <v>0</v>
      </c>
      <c r="F23" s="405">
        <v>34.71</v>
      </c>
    </row>
    <row r="24" spans="1:6" x14ac:dyDescent="0.25">
      <c r="A24" s="414" t="s">
        <v>1020</v>
      </c>
      <c r="B24" s="377">
        <v>44536</v>
      </c>
      <c r="C24" s="370" t="s">
        <v>590</v>
      </c>
      <c r="D24" s="370" t="s">
        <v>1032</v>
      </c>
      <c r="E24" s="405">
        <v>0</v>
      </c>
      <c r="F24" s="405">
        <v>11.99</v>
      </c>
    </row>
    <row r="25" spans="1:6" x14ac:dyDescent="0.25">
      <c r="A25" s="414" t="s">
        <v>1017</v>
      </c>
      <c r="B25" s="377">
        <v>44536</v>
      </c>
      <c r="C25" s="370" t="s">
        <v>1098</v>
      </c>
      <c r="D25" s="370" t="s">
        <v>1119</v>
      </c>
      <c r="E25" s="405">
        <v>0</v>
      </c>
      <c r="F25" s="405">
        <v>97.56</v>
      </c>
    </row>
    <row r="26" spans="1:6" x14ac:dyDescent="0.25">
      <c r="A26" s="414" t="s">
        <v>1020</v>
      </c>
      <c r="B26" s="377">
        <v>44539</v>
      </c>
      <c r="C26" s="370" t="s">
        <v>1091</v>
      </c>
      <c r="D26" s="370" t="s">
        <v>1120</v>
      </c>
      <c r="E26" s="405">
        <v>0</v>
      </c>
      <c r="F26" s="405">
        <v>36</v>
      </c>
    </row>
    <row r="27" spans="1:6" x14ac:dyDescent="0.25">
      <c r="A27" s="414" t="s">
        <v>1020</v>
      </c>
      <c r="B27" s="377">
        <v>44543</v>
      </c>
      <c r="C27" s="370" t="s">
        <v>818</v>
      </c>
      <c r="D27" s="370" t="s">
        <v>1121</v>
      </c>
      <c r="E27" s="405">
        <v>0</v>
      </c>
      <c r="F27" s="405">
        <v>640</v>
      </c>
    </row>
    <row r="28" spans="1:6" x14ac:dyDescent="0.25">
      <c r="A28" s="414" t="s">
        <v>1017</v>
      </c>
      <c r="B28" s="377">
        <v>44543</v>
      </c>
      <c r="C28" s="416" t="s">
        <v>1099</v>
      </c>
      <c r="D28" s="370" t="s">
        <v>1122</v>
      </c>
      <c r="E28" s="405">
        <v>19.7</v>
      </c>
      <c r="F28" s="405">
        <v>118.22</v>
      </c>
    </row>
    <row r="29" spans="1:6" x14ac:dyDescent="0.25">
      <c r="A29" s="414" t="s">
        <v>1020</v>
      </c>
      <c r="B29" s="377">
        <v>44543</v>
      </c>
      <c r="C29" s="370" t="s">
        <v>1118</v>
      </c>
      <c r="D29" s="370" t="s">
        <v>1123</v>
      </c>
      <c r="E29" s="405">
        <v>0</v>
      </c>
      <c r="F29" s="405">
        <v>77.95</v>
      </c>
    </row>
    <row r="30" spans="1:6" x14ac:dyDescent="0.25">
      <c r="A30" s="414" t="s">
        <v>1125</v>
      </c>
      <c r="B30" s="377">
        <v>44545</v>
      </c>
      <c r="C30" s="370" t="s">
        <v>1091</v>
      </c>
      <c r="D30" s="370" t="s">
        <v>1124</v>
      </c>
      <c r="E30" s="405">
        <v>0</v>
      </c>
      <c r="F30" s="405">
        <v>249.95</v>
      </c>
    </row>
    <row r="31" spans="1:6" x14ac:dyDescent="0.25">
      <c r="A31" s="414" t="s">
        <v>1018</v>
      </c>
      <c r="B31" s="377">
        <v>44547</v>
      </c>
      <c r="C31" s="370" t="s">
        <v>327</v>
      </c>
      <c r="D31" s="370" t="s">
        <v>176</v>
      </c>
      <c r="E31" s="405">
        <v>12.03</v>
      </c>
      <c r="F31" s="405">
        <v>72.150000000000006</v>
      </c>
    </row>
    <row r="32" spans="1:6" x14ac:dyDescent="0.25">
      <c r="A32" s="414" t="s">
        <v>1024</v>
      </c>
      <c r="B32" s="377">
        <v>44549</v>
      </c>
      <c r="C32" s="370" t="s">
        <v>633</v>
      </c>
      <c r="D32" s="370" t="s">
        <v>1039</v>
      </c>
      <c r="E32" s="405">
        <v>0</v>
      </c>
      <c r="F32" s="405">
        <v>246.62</v>
      </c>
    </row>
    <row r="33" spans="1:6" x14ac:dyDescent="0.25">
      <c r="A33" s="415"/>
      <c r="B33" s="376"/>
      <c r="C33" s="367"/>
      <c r="D33" s="371" t="s">
        <v>147</v>
      </c>
      <c r="E33" s="305"/>
      <c r="F33" s="408">
        <f>SUM(F3:F32)</f>
        <v>3990.2299999999991</v>
      </c>
    </row>
  </sheetData>
  <hyperlinks>
    <hyperlink ref="C14" r:id="rId1" display="WWW.INFORMA.COM" xr:uid="{3C1241AC-DA0B-43A5-914B-339163648067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B83D-4173-4217-ADD4-821F70F103FF}">
  <dimension ref="A1:J31"/>
  <sheetViews>
    <sheetView workbookViewId="0">
      <selection activeCell="A28" sqref="A28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409" bestFit="1" customWidth="1"/>
    <col min="7" max="7" width="12.42578125" bestFit="1" customWidth="1"/>
    <col min="8" max="8" width="7.42578125" customWidth="1"/>
    <col min="9" max="9" width="52.5703125" bestFit="1" customWidth="1"/>
    <col min="11" max="11" width="52.5703125" bestFit="1" customWidth="1"/>
  </cols>
  <sheetData>
    <row r="1" spans="1:10" x14ac:dyDescent="0.25">
      <c r="A1" s="374" t="s">
        <v>546</v>
      </c>
      <c r="B1" s="375" t="s">
        <v>7</v>
      </c>
      <c r="C1" s="374" t="s">
        <v>8</v>
      </c>
      <c r="D1" s="374" t="s">
        <v>39</v>
      </c>
      <c r="E1" s="402" t="s">
        <v>10</v>
      </c>
      <c r="G1" s="388" t="s">
        <v>889</v>
      </c>
      <c r="H1" s="388" t="s">
        <v>890</v>
      </c>
      <c r="I1" s="388" t="s">
        <v>891</v>
      </c>
      <c r="J1" s="388" t="s">
        <v>892</v>
      </c>
    </row>
    <row r="2" spans="1:10" x14ac:dyDescent="0.25">
      <c r="A2" s="412" t="s">
        <v>5</v>
      </c>
      <c r="B2" s="376" t="s">
        <v>13</v>
      </c>
      <c r="C2" s="365"/>
      <c r="D2" s="365"/>
      <c r="E2" s="405"/>
      <c r="G2" s="388" t="s">
        <v>893</v>
      </c>
      <c r="H2" s="388" t="s">
        <v>890</v>
      </c>
      <c r="I2" s="388" t="s">
        <v>894</v>
      </c>
      <c r="J2" s="388" t="s">
        <v>892</v>
      </c>
    </row>
    <row r="3" spans="1:10" x14ac:dyDescent="0.25">
      <c r="A3" s="388" t="s">
        <v>726</v>
      </c>
      <c r="B3" s="377">
        <v>44574</v>
      </c>
      <c r="C3" s="365" t="s">
        <v>997</v>
      </c>
      <c r="D3" s="365"/>
      <c r="E3" s="405">
        <v>89.99</v>
      </c>
      <c r="G3" s="388" t="s">
        <v>731</v>
      </c>
      <c r="H3" s="388" t="s">
        <v>890</v>
      </c>
      <c r="I3" s="388" t="s">
        <v>895</v>
      </c>
      <c r="J3" s="388" t="s">
        <v>892</v>
      </c>
    </row>
    <row r="4" spans="1:10" x14ac:dyDescent="0.25">
      <c r="A4" s="412" t="s">
        <v>63</v>
      </c>
      <c r="B4" s="376"/>
      <c r="C4" s="370"/>
      <c r="D4" s="365"/>
      <c r="E4" s="405"/>
      <c r="G4" s="388" t="s">
        <v>727</v>
      </c>
      <c r="H4" s="388" t="s">
        <v>890</v>
      </c>
      <c r="I4" s="388" t="s">
        <v>896</v>
      </c>
      <c r="J4" s="388" t="s">
        <v>892</v>
      </c>
    </row>
    <row r="5" spans="1:10" x14ac:dyDescent="0.25">
      <c r="A5" s="414" t="s">
        <v>1152</v>
      </c>
      <c r="B5" s="377">
        <v>44580</v>
      </c>
      <c r="C5" s="370" t="s">
        <v>153</v>
      </c>
      <c r="D5" s="405">
        <v>0</v>
      </c>
      <c r="E5" s="405">
        <v>2.38</v>
      </c>
      <c r="G5" s="388" t="s">
        <v>730</v>
      </c>
      <c r="H5" s="388" t="s">
        <v>890</v>
      </c>
      <c r="I5" s="388" t="s">
        <v>897</v>
      </c>
      <c r="J5" s="388" t="s">
        <v>892</v>
      </c>
    </row>
    <row r="6" spans="1:10" x14ac:dyDescent="0.25">
      <c r="A6" s="412" t="s">
        <v>64</v>
      </c>
      <c r="B6" s="376" t="s">
        <v>13</v>
      </c>
      <c r="C6" s="370"/>
      <c r="D6" s="365"/>
      <c r="E6" s="405"/>
      <c r="G6" s="388" t="s">
        <v>726</v>
      </c>
      <c r="H6" s="388" t="s">
        <v>890</v>
      </c>
      <c r="I6" s="388" t="s">
        <v>898</v>
      </c>
      <c r="J6" s="388" t="s">
        <v>892</v>
      </c>
    </row>
    <row r="7" spans="1:10" x14ac:dyDescent="0.25">
      <c r="A7" s="414" t="s">
        <v>1156</v>
      </c>
      <c r="B7" s="378">
        <v>44567</v>
      </c>
      <c r="C7" s="370" t="s">
        <v>1100</v>
      </c>
      <c r="D7" s="405">
        <v>4.8</v>
      </c>
      <c r="E7" s="405">
        <v>28.78</v>
      </c>
      <c r="G7" s="388" t="s">
        <v>724</v>
      </c>
      <c r="H7" s="388" t="s">
        <v>890</v>
      </c>
      <c r="I7" s="388" t="s">
        <v>899</v>
      </c>
      <c r="J7" s="388" t="s">
        <v>892</v>
      </c>
    </row>
    <row r="8" spans="1:10" x14ac:dyDescent="0.25">
      <c r="A8" s="414" t="s">
        <v>1042</v>
      </c>
      <c r="B8" s="378">
        <v>44582</v>
      </c>
      <c r="C8" s="370" t="s">
        <v>1095</v>
      </c>
      <c r="D8" s="405">
        <v>0</v>
      </c>
      <c r="E8" s="405">
        <v>320</v>
      </c>
      <c r="G8" s="388" t="s">
        <v>900</v>
      </c>
      <c r="H8" s="388" t="s">
        <v>890</v>
      </c>
      <c r="I8" s="388" t="s">
        <v>901</v>
      </c>
      <c r="J8" s="388" t="s">
        <v>902</v>
      </c>
    </row>
    <row r="9" spans="1:10" x14ac:dyDescent="0.25">
      <c r="A9" s="412" t="s">
        <v>80</v>
      </c>
      <c r="B9" s="377"/>
      <c r="C9" s="370"/>
      <c r="D9" s="365"/>
      <c r="E9" s="405"/>
      <c r="G9" s="388" t="s">
        <v>729</v>
      </c>
      <c r="H9" s="388" t="s">
        <v>890</v>
      </c>
      <c r="I9" s="388" t="s">
        <v>903</v>
      </c>
      <c r="J9" s="388" t="s">
        <v>902</v>
      </c>
    </row>
    <row r="10" spans="1:10" x14ac:dyDescent="0.25">
      <c r="A10" s="388" t="s">
        <v>724</v>
      </c>
      <c r="B10" s="377">
        <v>44585</v>
      </c>
      <c r="C10" s="370" t="s">
        <v>1101</v>
      </c>
      <c r="D10" s="365"/>
      <c r="E10" s="405">
        <v>40</v>
      </c>
      <c r="G10" s="388" t="s">
        <v>728</v>
      </c>
      <c r="H10" s="389"/>
      <c r="I10" s="388" t="s">
        <v>904</v>
      </c>
      <c r="J10" s="388"/>
    </row>
    <row r="11" spans="1:10" x14ac:dyDescent="0.25">
      <c r="A11" s="414" t="s">
        <v>998</v>
      </c>
      <c r="B11" s="377"/>
      <c r="C11" s="370"/>
      <c r="D11" s="365"/>
      <c r="E11" s="405"/>
      <c r="G11" s="388" t="s">
        <v>723</v>
      </c>
      <c r="H11" s="389"/>
      <c r="I11" s="388" t="s">
        <v>905</v>
      </c>
      <c r="J11" s="388"/>
    </row>
    <row r="12" spans="1:10" x14ac:dyDescent="0.25">
      <c r="A12" s="388" t="s">
        <v>725</v>
      </c>
      <c r="B12" s="377">
        <v>44568</v>
      </c>
      <c r="C12" s="370" t="s">
        <v>1102</v>
      </c>
      <c r="D12" s="365"/>
      <c r="E12" s="405">
        <v>36</v>
      </c>
      <c r="G12" s="388" t="s">
        <v>725</v>
      </c>
      <c r="H12" s="388"/>
      <c r="I12" s="388" t="s">
        <v>906</v>
      </c>
      <c r="J12" s="388"/>
    </row>
    <row r="13" spans="1:10" x14ac:dyDescent="0.25">
      <c r="A13" s="388" t="s">
        <v>725</v>
      </c>
      <c r="B13" s="377">
        <v>44575</v>
      </c>
      <c r="C13" s="370" t="s">
        <v>1102</v>
      </c>
      <c r="D13" s="365"/>
      <c r="E13" s="405">
        <v>24</v>
      </c>
    </row>
    <row r="14" spans="1:10" x14ac:dyDescent="0.25">
      <c r="A14" s="412" t="s">
        <v>81</v>
      </c>
      <c r="B14" s="377"/>
      <c r="C14" s="370"/>
      <c r="D14" s="365"/>
      <c r="E14" s="405"/>
    </row>
    <row r="15" spans="1:10" x14ac:dyDescent="0.25">
      <c r="A15" s="414" t="s">
        <v>1113</v>
      </c>
      <c r="B15" s="377">
        <v>44567</v>
      </c>
      <c r="C15" s="370" t="s">
        <v>1103</v>
      </c>
      <c r="D15" s="405">
        <v>0</v>
      </c>
      <c r="E15" s="405">
        <v>149</v>
      </c>
    </row>
    <row r="16" spans="1:10" x14ac:dyDescent="0.25">
      <c r="A16" s="412" t="s">
        <v>14</v>
      </c>
      <c r="B16" s="376" t="s">
        <v>956</v>
      </c>
      <c r="C16" s="370"/>
      <c r="D16" s="365"/>
      <c r="E16" s="405"/>
    </row>
    <row r="17" spans="1:5" x14ac:dyDescent="0.25">
      <c r="A17" s="414" t="s">
        <v>1020</v>
      </c>
      <c r="B17" s="377">
        <v>44561</v>
      </c>
      <c r="C17" s="370" t="s">
        <v>153</v>
      </c>
      <c r="D17" s="405">
        <v>0</v>
      </c>
      <c r="E17" s="405">
        <v>32.29</v>
      </c>
    </row>
    <row r="18" spans="1:5" x14ac:dyDescent="0.25">
      <c r="A18" s="414" t="s">
        <v>1080</v>
      </c>
      <c r="B18" s="377">
        <v>44566</v>
      </c>
      <c r="C18" s="370" t="s">
        <v>1117</v>
      </c>
      <c r="D18" s="405">
        <v>0</v>
      </c>
      <c r="E18" s="405">
        <v>434</v>
      </c>
    </row>
    <row r="19" spans="1:5" x14ac:dyDescent="0.25">
      <c r="A19" s="414" t="s">
        <v>1020</v>
      </c>
      <c r="B19" s="377">
        <v>44567</v>
      </c>
      <c r="C19" s="370" t="s">
        <v>590</v>
      </c>
      <c r="D19" s="405">
        <v>0</v>
      </c>
      <c r="E19" s="405">
        <v>11.99</v>
      </c>
    </row>
    <row r="20" spans="1:5" x14ac:dyDescent="0.25">
      <c r="A20" s="414" t="s">
        <v>1020</v>
      </c>
      <c r="B20" s="377">
        <v>44571</v>
      </c>
      <c r="C20" s="370" t="s">
        <v>319</v>
      </c>
      <c r="D20" s="405">
        <v>8.67</v>
      </c>
      <c r="E20" s="405">
        <v>52</v>
      </c>
    </row>
    <row r="21" spans="1:5" x14ac:dyDescent="0.25">
      <c r="A21" s="414" t="s">
        <v>1017</v>
      </c>
      <c r="B21" s="377">
        <v>44573</v>
      </c>
      <c r="C21" s="370" t="s">
        <v>1104</v>
      </c>
      <c r="D21" s="405">
        <v>92.67</v>
      </c>
      <c r="E21" s="405">
        <v>556.20000000000005</v>
      </c>
    </row>
    <row r="22" spans="1:5" x14ac:dyDescent="0.25">
      <c r="A22" s="414" t="s">
        <v>1017</v>
      </c>
      <c r="B22" s="377">
        <v>44574</v>
      </c>
      <c r="C22" s="416" t="s">
        <v>1105</v>
      </c>
      <c r="D22" s="405">
        <v>0.88</v>
      </c>
      <c r="E22" s="405">
        <v>5.28</v>
      </c>
    </row>
    <row r="23" spans="1:5" x14ac:dyDescent="0.25">
      <c r="A23" s="414" t="s">
        <v>1020</v>
      </c>
      <c r="B23" s="377">
        <v>44578</v>
      </c>
      <c r="C23" s="370" t="s">
        <v>1106</v>
      </c>
      <c r="D23" s="405">
        <v>60.2</v>
      </c>
      <c r="E23" s="405">
        <v>361.19</v>
      </c>
    </row>
    <row r="24" spans="1:5" x14ac:dyDescent="0.25">
      <c r="A24" s="414" t="s">
        <v>1018</v>
      </c>
      <c r="B24" s="377">
        <v>44578</v>
      </c>
      <c r="C24" s="370" t="s">
        <v>327</v>
      </c>
      <c r="D24" s="405">
        <v>11.66</v>
      </c>
      <c r="E24" s="405">
        <v>69.97</v>
      </c>
    </row>
    <row r="25" spans="1:5" x14ac:dyDescent="0.25">
      <c r="A25" s="414" t="s">
        <v>1024</v>
      </c>
      <c r="B25" s="377">
        <v>44579</v>
      </c>
      <c r="C25" s="370" t="s">
        <v>633</v>
      </c>
      <c r="D25" s="405">
        <v>0</v>
      </c>
      <c r="E25" s="405">
        <v>240.38</v>
      </c>
    </row>
    <row r="26" spans="1:5" x14ac:dyDescent="0.25">
      <c r="A26" s="414" t="s">
        <v>1080</v>
      </c>
      <c r="B26" s="377">
        <v>44580</v>
      </c>
      <c r="C26" s="370" t="s">
        <v>104</v>
      </c>
      <c r="D26" s="405"/>
      <c r="E26" s="405">
        <v>-206.6</v>
      </c>
    </row>
    <row r="27" spans="1:5" s="418" customFormat="1" x14ac:dyDescent="0.25">
      <c r="A27" s="412" t="s">
        <v>19</v>
      </c>
      <c r="B27" s="376" t="s">
        <v>13</v>
      </c>
      <c r="C27" s="369"/>
      <c r="D27" s="406"/>
      <c r="E27" s="406"/>
    </row>
    <row r="28" spans="1:5" x14ac:dyDescent="0.25">
      <c r="A28" s="414" t="s">
        <v>726</v>
      </c>
      <c r="B28" s="377">
        <v>44563</v>
      </c>
      <c r="C28" s="370" t="s">
        <v>249</v>
      </c>
      <c r="D28" s="405">
        <v>0</v>
      </c>
      <c r="E28" s="405">
        <v>58.78</v>
      </c>
    </row>
    <row r="29" spans="1:5" x14ac:dyDescent="0.25">
      <c r="A29" s="414" t="s">
        <v>726</v>
      </c>
      <c r="B29" s="377">
        <v>44565</v>
      </c>
      <c r="C29" s="370" t="s">
        <v>249</v>
      </c>
      <c r="D29" s="405">
        <v>0</v>
      </c>
      <c r="E29" s="405">
        <v>119</v>
      </c>
    </row>
    <row r="30" spans="1:5" x14ac:dyDescent="0.25">
      <c r="A30" s="414" t="s">
        <v>726</v>
      </c>
      <c r="B30" s="377">
        <v>44572</v>
      </c>
      <c r="C30" s="370" t="s">
        <v>1107</v>
      </c>
      <c r="D30" s="405">
        <v>0</v>
      </c>
      <c r="E30" s="405">
        <v>964.76</v>
      </c>
    </row>
    <row r="31" spans="1:5" x14ac:dyDescent="0.25">
      <c r="A31" s="415"/>
      <c r="B31" s="376"/>
      <c r="C31" s="367"/>
      <c r="D31" s="305"/>
      <c r="E31" s="408">
        <f>SUM(E2:E30)</f>
        <v>3389.3900000000003</v>
      </c>
    </row>
  </sheetData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99B2-FFAD-42BD-8146-898CB72DB5FE}">
  <dimension ref="A1:J33"/>
  <sheetViews>
    <sheetView workbookViewId="0">
      <selection activeCell="A30" sqref="A30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409" bestFit="1" customWidth="1"/>
    <col min="7" max="7" width="12.42578125" bestFit="1" customWidth="1"/>
    <col min="8" max="8" width="7.42578125" customWidth="1"/>
    <col min="9" max="9" width="52.5703125" bestFit="1" customWidth="1"/>
    <col min="11" max="11" width="52.5703125" bestFit="1" customWidth="1"/>
  </cols>
  <sheetData>
    <row r="1" spans="1:10" x14ac:dyDescent="0.25">
      <c r="A1" s="374" t="s">
        <v>546</v>
      </c>
      <c r="B1" s="375" t="s">
        <v>7</v>
      </c>
      <c r="C1" s="374" t="s">
        <v>8</v>
      </c>
      <c r="D1" s="374" t="s">
        <v>39</v>
      </c>
      <c r="E1" s="402" t="s">
        <v>10</v>
      </c>
      <c r="G1" s="388" t="s">
        <v>889</v>
      </c>
      <c r="H1" s="388" t="s">
        <v>890</v>
      </c>
      <c r="I1" s="388" t="s">
        <v>891</v>
      </c>
      <c r="J1" s="388" t="s">
        <v>892</v>
      </c>
    </row>
    <row r="2" spans="1:10" x14ac:dyDescent="0.25">
      <c r="A2" s="369" t="s">
        <v>5</v>
      </c>
      <c r="B2" s="376" t="s">
        <v>6</v>
      </c>
      <c r="C2" s="365"/>
      <c r="D2" s="365"/>
      <c r="E2" s="404"/>
      <c r="G2" s="388" t="s">
        <v>893</v>
      </c>
      <c r="H2" s="388" t="s">
        <v>890</v>
      </c>
      <c r="I2" s="388" t="s">
        <v>894</v>
      </c>
      <c r="J2" s="388" t="s">
        <v>892</v>
      </c>
    </row>
    <row r="3" spans="1:10" x14ac:dyDescent="0.25">
      <c r="A3" s="388" t="s">
        <v>728</v>
      </c>
      <c r="B3" s="378">
        <v>44596</v>
      </c>
      <c r="C3" s="378" t="s">
        <v>249</v>
      </c>
      <c r="D3" s="365"/>
      <c r="E3" s="404">
        <v>40.98</v>
      </c>
      <c r="G3" s="388" t="s">
        <v>731</v>
      </c>
      <c r="H3" s="388" t="s">
        <v>890</v>
      </c>
      <c r="I3" s="388" t="s">
        <v>895</v>
      </c>
      <c r="J3" s="388" t="s">
        <v>892</v>
      </c>
    </row>
    <row r="4" spans="1:10" x14ac:dyDescent="0.25">
      <c r="A4" s="388" t="s">
        <v>728</v>
      </c>
      <c r="B4" s="378">
        <v>44596</v>
      </c>
      <c r="C4" s="378" t="s">
        <v>249</v>
      </c>
      <c r="D4" s="365"/>
      <c r="E4" s="404">
        <v>11.52</v>
      </c>
      <c r="G4" s="388" t="s">
        <v>727</v>
      </c>
      <c r="H4" s="388" t="s">
        <v>890</v>
      </c>
      <c r="I4" s="388" t="s">
        <v>896</v>
      </c>
      <c r="J4" s="388" t="s">
        <v>892</v>
      </c>
    </row>
    <row r="5" spans="1:10" x14ac:dyDescent="0.25">
      <c r="A5" s="388" t="s">
        <v>728</v>
      </c>
      <c r="B5" s="378">
        <v>44615</v>
      </c>
      <c r="C5" s="378" t="s">
        <v>99</v>
      </c>
      <c r="D5" s="365"/>
      <c r="E5" s="404">
        <v>14.9</v>
      </c>
      <c r="G5" s="388" t="s">
        <v>730</v>
      </c>
      <c r="H5" s="388" t="s">
        <v>890</v>
      </c>
      <c r="I5" s="388" t="s">
        <v>897</v>
      </c>
      <c r="J5" s="388" t="s">
        <v>892</v>
      </c>
    </row>
    <row r="6" spans="1:10" x14ac:dyDescent="0.25">
      <c r="A6" s="388" t="s">
        <v>728</v>
      </c>
      <c r="B6" s="378">
        <v>44616</v>
      </c>
      <c r="C6" s="378" t="s">
        <v>249</v>
      </c>
      <c r="D6" s="365"/>
      <c r="E6" s="404">
        <v>99.83</v>
      </c>
      <c r="G6" s="388" t="s">
        <v>726</v>
      </c>
      <c r="H6" s="388" t="s">
        <v>890</v>
      </c>
      <c r="I6" s="388" t="s">
        <v>898</v>
      </c>
      <c r="J6" s="388" t="s">
        <v>892</v>
      </c>
    </row>
    <row r="7" spans="1:10" x14ac:dyDescent="0.25">
      <c r="A7" s="388" t="s">
        <v>728</v>
      </c>
      <c r="B7" s="378">
        <v>44617</v>
      </c>
      <c r="C7" s="378" t="s">
        <v>249</v>
      </c>
      <c r="D7" s="365"/>
      <c r="E7" s="405">
        <v>68.989999999999995</v>
      </c>
      <c r="G7" s="388" t="s">
        <v>724</v>
      </c>
      <c r="H7" s="388" t="s">
        <v>890</v>
      </c>
      <c r="I7" s="388" t="s">
        <v>899</v>
      </c>
      <c r="J7" s="388" t="s">
        <v>892</v>
      </c>
    </row>
    <row r="8" spans="1:10" x14ac:dyDescent="0.25">
      <c r="A8" s="369" t="s">
        <v>63</v>
      </c>
      <c r="B8" s="376" t="s">
        <v>13</v>
      </c>
      <c r="C8" s="365"/>
      <c r="D8" s="365"/>
      <c r="E8" s="405"/>
      <c r="G8" s="388" t="s">
        <v>900</v>
      </c>
      <c r="H8" s="388" t="s">
        <v>890</v>
      </c>
      <c r="I8" s="388" t="s">
        <v>901</v>
      </c>
      <c r="J8" s="388" t="s">
        <v>902</v>
      </c>
    </row>
    <row r="9" spans="1:10" x14ac:dyDescent="0.25">
      <c r="A9" s="388" t="s">
        <v>726</v>
      </c>
      <c r="B9" s="377">
        <v>44599</v>
      </c>
      <c r="C9" s="370" t="s">
        <v>1108</v>
      </c>
      <c r="D9" s="365"/>
      <c r="E9" s="405">
        <v>6.99</v>
      </c>
      <c r="G9" s="388" t="s">
        <v>729</v>
      </c>
      <c r="H9" s="388" t="s">
        <v>890</v>
      </c>
      <c r="I9" s="388" t="s">
        <v>903</v>
      </c>
      <c r="J9" s="388" t="s">
        <v>902</v>
      </c>
    </row>
    <row r="10" spans="1:10" x14ac:dyDescent="0.25">
      <c r="A10" s="369" t="s">
        <v>64</v>
      </c>
      <c r="B10" s="376"/>
      <c r="C10" s="370"/>
      <c r="D10" s="365"/>
      <c r="E10" s="405"/>
      <c r="G10" s="388" t="s">
        <v>728</v>
      </c>
      <c r="H10" s="389"/>
      <c r="I10" s="388" t="s">
        <v>904</v>
      </c>
      <c r="J10" s="388"/>
    </row>
    <row r="11" spans="1:10" x14ac:dyDescent="0.25">
      <c r="A11" s="414" t="s">
        <v>1152</v>
      </c>
      <c r="B11" s="378">
        <v>44610</v>
      </c>
      <c r="C11" s="370" t="s">
        <v>153</v>
      </c>
      <c r="D11" s="405">
        <v>0</v>
      </c>
      <c r="E11" s="405">
        <v>130.01</v>
      </c>
      <c r="G11" s="388" t="s">
        <v>723</v>
      </c>
      <c r="H11" s="389"/>
      <c r="I11" s="388" t="s">
        <v>905</v>
      </c>
      <c r="J11" s="388"/>
    </row>
    <row r="12" spans="1:10" x14ac:dyDescent="0.25">
      <c r="A12" s="414" t="s">
        <v>1153</v>
      </c>
      <c r="B12" s="378">
        <v>44614</v>
      </c>
      <c r="C12" s="370" t="s">
        <v>1003</v>
      </c>
      <c r="D12" s="405">
        <v>16.989999999999998</v>
      </c>
      <c r="E12" s="405">
        <v>99.99</v>
      </c>
      <c r="G12" s="388" t="s">
        <v>725</v>
      </c>
      <c r="H12" s="388"/>
      <c r="I12" s="388" t="s">
        <v>906</v>
      </c>
      <c r="J12" s="388"/>
    </row>
    <row r="13" spans="1:10" x14ac:dyDescent="0.25">
      <c r="A13" s="369" t="s">
        <v>80</v>
      </c>
      <c r="B13" s="376" t="s">
        <v>13</v>
      </c>
      <c r="C13" s="370"/>
      <c r="D13" s="365"/>
      <c r="E13" s="405"/>
    </row>
    <row r="14" spans="1:10" x14ac:dyDescent="0.25">
      <c r="A14" s="370" t="s">
        <v>1044</v>
      </c>
      <c r="B14" s="377">
        <v>44599</v>
      </c>
      <c r="C14" s="370" t="s">
        <v>190</v>
      </c>
      <c r="D14" s="405">
        <v>0</v>
      </c>
      <c r="E14" s="405">
        <v>130</v>
      </c>
    </row>
    <row r="15" spans="1:10" x14ac:dyDescent="0.25">
      <c r="A15" s="369" t="s">
        <v>81</v>
      </c>
      <c r="B15" s="376" t="s">
        <v>962</v>
      </c>
      <c r="C15" s="370"/>
      <c r="D15" s="365"/>
      <c r="E15" s="405"/>
    </row>
    <row r="16" spans="1:10" x14ac:dyDescent="0.25">
      <c r="A16" s="414" t="s">
        <v>732</v>
      </c>
      <c r="B16" s="377">
        <v>44610</v>
      </c>
      <c r="C16" s="370" t="s">
        <v>488</v>
      </c>
      <c r="D16" s="365"/>
      <c r="E16" s="405">
        <v>215.84</v>
      </c>
    </row>
    <row r="17" spans="1:5" x14ac:dyDescent="0.25">
      <c r="A17" s="369" t="s">
        <v>14</v>
      </c>
      <c r="B17" s="377"/>
      <c r="C17" s="370"/>
      <c r="D17" s="365"/>
      <c r="E17" s="405"/>
    </row>
    <row r="18" spans="1:5" x14ac:dyDescent="0.25">
      <c r="A18" s="414" t="s">
        <v>889</v>
      </c>
      <c r="B18" s="378">
        <v>44595</v>
      </c>
      <c r="C18" s="370" t="s">
        <v>1109</v>
      </c>
      <c r="D18" s="365"/>
      <c r="E18" s="405">
        <v>708</v>
      </c>
    </row>
    <row r="19" spans="1:5" x14ac:dyDescent="0.25">
      <c r="A19" s="369" t="s">
        <v>19</v>
      </c>
      <c r="B19" s="376" t="s">
        <v>956</v>
      </c>
      <c r="C19" s="370"/>
      <c r="D19" s="365"/>
      <c r="E19" s="405"/>
    </row>
    <row r="20" spans="1:5" x14ac:dyDescent="0.25">
      <c r="A20" s="414" t="s">
        <v>1112</v>
      </c>
      <c r="B20" s="377">
        <v>44614</v>
      </c>
      <c r="C20" s="370" t="s">
        <v>1110</v>
      </c>
      <c r="D20" s="405">
        <v>0</v>
      </c>
      <c r="E20" s="405">
        <v>159</v>
      </c>
    </row>
    <row r="21" spans="1:5" x14ac:dyDescent="0.25">
      <c r="A21" s="369" t="s">
        <v>20</v>
      </c>
      <c r="B21" s="376" t="s">
        <v>956</v>
      </c>
      <c r="C21" s="370"/>
      <c r="D21" s="365"/>
      <c r="E21" s="405"/>
    </row>
    <row r="22" spans="1:5" x14ac:dyDescent="0.25">
      <c r="A22" s="414" t="s">
        <v>1024</v>
      </c>
      <c r="B22" s="377">
        <v>44598</v>
      </c>
      <c r="C22" s="370" t="s">
        <v>590</v>
      </c>
      <c r="D22" s="365"/>
      <c r="E22" s="405">
        <v>11.99</v>
      </c>
    </row>
    <row r="23" spans="1:5" x14ac:dyDescent="0.25">
      <c r="A23" s="414" t="s">
        <v>1024</v>
      </c>
      <c r="B23" s="377">
        <v>44603</v>
      </c>
      <c r="C23" s="370" t="s">
        <v>99</v>
      </c>
      <c r="D23" s="365"/>
      <c r="E23" s="405">
        <v>7.88</v>
      </c>
    </row>
    <row r="24" spans="1:5" x14ac:dyDescent="0.25">
      <c r="A24" s="414" t="s">
        <v>1024</v>
      </c>
      <c r="B24" s="377">
        <v>44609</v>
      </c>
      <c r="C24" s="370" t="s">
        <v>633</v>
      </c>
      <c r="D24" s="365"/>
      <c r="E24" s="405">
        <v>240.69</v>
      </c>
    </row>
    <row r="25" spans="1:5" x14ac:dyDescent="0.25">
      <c r="A25" s="414" t="s">
        <v>1024</v>
      </c>
      <c r="B25" s="377">
        <v>44609</v>
      </c>
      <c r="C25" s="370" t="s">
        <v>327</v>
      </c>
      <c r="D25" s="365"/>
      <c r="E25" s="405">
        <v>77.790000000000006</v>
      </c>
    </row>
    <row r="26" spans="1:5" x14ac:dyDescent="0.25">
      <c r="A26" s="414" t="s">
        <v>1024</v>
      </c>
      <c r="B26" s="377">
        <v>44613</v>
      </c>
      <c r="C26" s="370" t="s">
        <v>633</v>
      </c>
      <c r="D26" s="365"/>
      <c r="E26" s="405">
        <v>590.5</v>
      </c>
    </row>
    <row r="27" spans="1:5" x14ac:dyDescent="0.25">
      <c r="A27" s="369" t="s">
        <v>21</v>
      </c>
      <c r="B27" s="376" t="s">
        <v>13</v>
      </c>
      <c r="C27" s="370"/>
      <c r="D27" s="365"/>
      <c r="E27" s="405"/>
    </row>
    <row r="28" spans="1:5" x14ac:dyDescent="0.25">
      <c r="A28" s="414" t="s">
        <v>1172</v>
      </c>
      <c r="B28" s="377">
        <v>44590</v>
      </c>
      <c r="C28" s="370" t="s">
        <v>249</v>
      </c>
      <c r="D28" s="365"/>
      <c r="E28" s="405">
        <v>-119</v>
      </c>
    </row>
    <row r="29" spans="1:5" x14ac:dyDescent="0.25">
      <c r="A29" s="369" t="s">
        <v>22</v>
      </c>
      <c r="B29" s="377"/>
      <c r="C29" s="370"/>
      <c r="D29" s="365"/>
      <c r="E29" s="405"/>
    </row>
    <row r="30" spans="1:5" x14ac:dyDescent="0.25">
      <c r="A30" s="388" t="s">
        <v>724</v>
      </c>
      <c r="B30" s="377">
        <v>44606</v>
      </c>
      <c r="C30" s="417" t="s">
        <v>249</v>
      </c>
      <c r="D30" s="365"/>
      <c r="E30" s="405">
        <v>49.33</v>
      </c>
    </row>
    <row r="31" spans="1:5" x14ac:dyDescent="0.25">
      <c r="A31" s="388" t="s">
        <v>724</v>
      </c>
      <c r="B31" s="377">
        <v>44613</v>
      </c>
      <c r="C31" s="417" t="s">
        <v>249</v>
      </c>
      <c r="D31" s="365"/>
      <c r="E31" s="405">
        <v>39.450000000000003</v>
      </c>
    </row>
    <row r="32" spans="1:5" x14ac:dyDescent="0.25">
      <c r="A32" s="388" t="s">
        <v>724</v>
      </c>
      <c r="B32" s="377">
        <v>44613</v>
      </c>
      <c r="C32" s="417" t="s">
        <v>249</v>
      </c>
      <c r="D32" s="365"/>
      <c r="E32" s="405">
        <v>35.950000000000003</v>
      </c>
    </row>
    <row r="33" spans="1:5" x14ac:dyDescent="0.25">
      <c r="A33" s="415"/>
      <c r="B33" s="376"/>
      <c r="C33" s="367"/>
      <c r="D33" s="305"/>
      <c r="E33" s="408">
        <f>SUM(E3:E32)</f>
        <v>2620.63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AB29-462D-45B3-AC5E-5613B252A360}">
  <dimension ref="A1:J28"/>
  <sheetViews>
    <sheetView tabSelected="1" workbookViewId="0">
      <selection activeCell="A25" sqref="A25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409" bestFit="1" customWidth="1"/>
    <col min="7" max="7" width="12.42578125" bestFit="1" customWidth="1"/>
    <col min="8" max="8" width="7.42578125" customWidth="1"/>
    <col min="9" max="9" width="52.5703125" bestFit="1" customWidth="1"/>
    <col min="11" max="11" width="52.5703125" bestFit="1" customWidth="1"/>
  </cols>
  <sheetData>
    <row r="1" spans="1:10" x14ac:dyDescent="0.25">
      <c r="A1" s="374" t="s">
        <v>546</v>
      </c>
      <c r="B1" s="375" t="s">
        <v>7</v>
      </c>
      <c r="C1" s="374" t="s">
        <v>8</v>
      </c>
      <c r="D1" s="374" t="s">
        <v>39</v>
      </c>
      <c r="E1" s="402" t="s">
        <v>10</v>
      </c>
      <c r="G1" s="388" t="s">
        <v>889</v>
      </c>
      <c r="H1" s="388" t="s">
        <v>890</v>
      </c>
      <c r="I1" s="388" t="s">
        <v>891</v>
      </c>
      <c r="J1" s="388" t="s">
        <v>892</v>
      </c>
    </row>
    <row r="2" spans="1:10" x14ac:dyDescent="0.25">
      <c r="A2" s="412" t="s">
        <v>5</v>
      </c>
      <c r="B2" s="376" t="s">
        <v>962</v>
      </c>
      <c r="C2" s="419"/>
      <c r="D2" s="419"/>
      <c r="E2" s="420"/>
      <c r="G2" s="388" t="s">
        <v>893</v>
      </c>
      <c r="H2" s="388" t="s">
        <v>890</v>
      </c>
      <c r="I2" s="388" t="s">
        <v>894</v>
      </c>
      <c r="J2" s="388" t="s">
        <v>892</v>
      </c>
    </row>
    <row r="3" spans="1:10" x14ac:dyDescent="0.25">
      <c r="A3" s="388" t="s">
        <v>730</v>
      </c>
      <c r="B3" s="378">
        <v>44602</v>
      </c>
      <c r="C3" s="378" t="s">
        <v>1174</v>
      </c>
      <c r="D3" s="419"/>
      <c r="E3" s="405">
        <v>340</v>
      </c>
      <c r="G3" s="388" t="s">
        <v>731</v>
      </c>
      <c r="H3" s="388" t="s">
        <v>890</v>
      </c>
      <c r="I3" s="388" t="s">
        <v>895</v>
      </c>
      <c r="J3" s="388" t="s">
        <v>892</v>
      </c>
    </row>
    <row r="4" spans="1:10" x14ac:dyDescent="0.25">
      <c r="A4" s="369" t="s">
        <v>63</v>
      </c>
      <c r="B4" s="376" t="s">
        <v>6</v>
      </c>
      <c r="C4" s="365"/>
      <c r="D4" s="365"/>
      <c r="E4" s="404"/>
      <c r="G4" s="388" t="s">
        <v>727</v>
      </c>
      <c r="H4" s="388" t="s">
        <v>890</v>
      </c>
      <c r="I4" s="388" t="s">
        <v>896</v>
      </c>
      <c r="J4" s="388" t="s">
        <v>892</v>
      </c>
    </row>
    <row r="5" spans="1:10" x14ac:dyDescent="0.25">
      <c r="A5" s="388" t="s">
        <v>728</v>
      </c>
      <c r="B5" s="378">
        <v>44620</v>
      </c>
      <c r="C5" s="378" t="s">
        <v>249</v>
      </c>
      <c r="D5" s="365"/>
      <c r="E5" s="404">
        <v>23.98</v>
      </c>
      <c r="G5" s="388" t="s">
        <v>730</v>
      </c>
      <c r="H5" s="388" t="s">
        <v>890</v>
      </c>
      <c r="I5" s="388" t="s">
        <v>897</v>
      </c>
      <c r="J5" s="388" t="s">
        <v>892</v>
      </c>
    </row>
    <row r="6" spans="1:10" x14ac:dyDescent="0.25">
      <c r="A6" s="388" t="s">
        <v>728</v>
      </c>
      <c r="B6" s="378">
        <v>44620</v>
      </c>
      <c r="C6" s="378" t="s">
        <v>249</v>
      </c>
      <c r="D6" s="365"/>
      <c r="E6" s="404">
        <v>12.99</v>
      </c>
      <c r="G6" s="388" t="s">
        <v>726</v>
      </c>
      <c r="H6" s="388" t="s">
        <v>890</v>
      </c>
      <c r="I6" s="388" t="s">
        <v>898</v>
      </c>
      <c r="J6" s="388" t="s">
        <v>892</v>
      </c>
    </row>
    <row r="7" spans="1:10" x14ac:dyDescent="0.25">
      <c r="A7" s="388" t="s">
        <v>728</v>
      </c>
      <c r="B7" s="378">
        <v>44624</v>
      </c>
      <c r="C7" s="378" t="s">
        <v>328</v>
      </c>
      <c r="D7" s="365"/>
      <c r="E7" s="404">
        <v>9.08</v>
      </c>
      <c r="G7" s="388" t="s">
        <v>724</v>
      </c>
      <c r="H7" s="388" t="s">
        <v>890</v>
      </c>
      <c r="I7" s="388" t="s">
        <v>899</v>
      </c>
      <c r="J7" s="388" t="s">
        <v>892</v>
      </c>
    </row>
    <row r="8" spans="1:10" x14ac:dyDescent="0.25">
      <c r="A8" s="388" t="s">
        <v>728</v>
      </c>
      <c r="B8" s="378">
        <v>44637</v>
      </c>
      <c r="C8" s="378" t="s">
        <v>249</v>
      </c>
      <c r="D8" s="365"/>
      <c r="E8" s="404">
        <v>8.99</v>
      </c>
      <c r="G8" s="388" t="s">
        <v>900</v>
      </c>
      <c r="H8" s="388" t="s">
        <v>890</v>
      </c>
      <c r="I8" s="388" t="s">
        <v>901</v>
      </c>
      <c r="J8" s="388" t="s">
        <v>902</v>
      </c>
    </row>
    <row r="9" spans="1:10" x14ac:dyDescent="0.25">
      <c r="A9" s="388" t="s">
        <v>728</v>
      </c>
      <c r="B9" s="378">
        <v>44644</v>
      </c>
      <c r="C9" s="378" t="s">
        <v>1175</v>
      </c>
      <c r="D9" s="365"/>
      <c r="E9" s="405">
        <v>60</v>
      </c>
      <c r="G9" s="388" t="s">
        <v>729</v>
      </c>
      <c r="H9" s="388" t="s">
        <v>890</v>
      </c>
      <c r="I9" s="388" t="s">
        <v>903</v>
      </c>
      <c r="J9" s="388" t="s">
        <v>902</v>
      </c>
    </row>
    <row r="10" spans="1:10" x14ac:dyDescent="0.25">
      <c r="A10" s="369" t="s">
        <v>64</v>
      </c>
      <c r="B10" s="376" t="s">
        <v>1016</v>
      </c>
      <c r="C10" s="370"/>
      <c r="D10" s="405"/>
      <c r="E10" s="405"/>
      <c r="G10" s="388" t="s">
        <v>728</v>
      </c>
      <c r="H10" s="389"/>
      <c r="I10" s="388" t="s">
        <v>904</v>
      </c>
      <c r="J10" s="388"/>
    </row>
    <row r="11" spans="1:10" x14ac:dyDescent="0.25">
      <c r="A11" s="370" t="s">
        <v>1158</v>
      </c>
      <c r="B11" s="378">
        <v>44636</v>
      </c>
      <c r="C11" s="370" t="s">
        <v>999</v>
      </c>
      <c r="D11" s="405"/>
      <c r="E11" s="405">
        <v>144</v>
      </c>
      <c r="G11" s="388" t="s">
        <v>723</v>
      </c>
      <c r="H11" s="389"/>
      <c r="I11" s="388" t="s">
        <v>905</v>
      </c>
      <c r="J11" s="388"/>
    </row>
    <row r="12" spans="1:10" x14ac:dyDescent="0.25">
      <c r="A12" s="370" t="s">
        <v>1158</v>
      </c>
      <c r="B12" s="378">
        <v>44638</v>
      </c>
      <c r="C12" s="370" t="s">
        <v>999</v>
      </c>
      <c r="D12" s="405"/>
      <c r="E12" s="405">
        <v>-60</v>
      </c>
      <c r="G12" s="388" t="s">
        <v>725</v>
      </c>
      <c r="H12" s="388"/>
      <c r="I12" s="388" t="s">
        <v>906</v>
      </c>
      <c r="J12" s="388"/>
    </row>
    <row r="13" spans="1:10" x14ac:dyDescent="0.25">
      <c r="A13" s="370" t="s">
        <v>1158</v>
      </c>
      <c r="B13" s="378">
        <v>44644</v>
      </c>
      <c r="C13" s="370" t="s">
        <v>999</v>
      </c>
      <c r="D13" s="405"/>
      <c r="E13" s="405">
        <v>90</v>
      </c>
    </row>
    <row r="14" spans="1:10" x14ac:dyDescent="0.25">
      <c r="A14" s="412" t="s">
        <v>80</v>
      </c>
      <c r="B14" s="378"/>
      <c r="C14" s="370"/>
      <c r="D14" s="405"/>
      <c r="E14" s="405"/>
    </row>
    <row r="15" spans="1:10" x14ac:dyDescent="0.25">
      <c r="A15" s="370" t="s">
        <v>723</v>
      </c>
      <c r="B15" s="378">
        <v>44637</v>
      </c>
      <c r="C15" s="370" t="s">
        <v>72</v>
      </c>
      <c r="D15" s="405"/>
      <c r="E15" s="405">
        <v>19.989999999999998</v>
      </c>
    </row>
    <row r="16" spans="1:10" x14ac:dyDescent="0.25">
      <c r="A16" s="370" t="s">
        <v>723</v>
      </c>
      <c r="B16" s="378">
        <v>44639</v>
      </c>
      <c r="C16" s="370" t="s">
        <v>153</v>
      </c>
      <c r="D16" s="405"/>
      <c r="E16" s="405">
        <v>119.04</v>
      </c>
    </row>
    <row r="17" spans="1:5" x14ac:dyDescent="0.25">
      <c r="A17" s="370" t="s">
        <v>723</v>
      </c>
      <c r="B17" s="378">
        <v>44645</v>
      </c>
      <c r="C17" s="370" t="s">
        <v>1178</v>
      </c>
      <c r="D17" s="405"/>
      <c r="E17" s="405">
        <v>1.2</v>
      </c>
    </row>
    <row r="18" spans="1:5" x14ac:dyDescent="0.25">
      <c r="A18" s="412" t="s">
        <v>81</v>
      </c>
      <c r="B18" s="376" t="s">
        <v>956</v>
      </c>
      <c r="C18" s="370"/>
      <c r="D18" s="365"/>
      <c r="E18" s="405"/>
    </row>
    <row r="19" spans="1:5" x14ac:dyDescent="0.25">
      <c r="A19" s="414" t="s">
        <v>1024</v>
      </c>
      <c r="B19" s="378">
        <v>44627</v>
      </c>
      <c r="C19" s="370" t="s">
        <v>1176</v>
      </c>
      <c r="D19" s="365"/>
      <c r="E19" s="405">
        <v>194.4</v>
      </c>
    </row>
    <row r="20" spans="1:5" x14ac:dyDescent="0.25">
      <c r="A20" s="414" t="s">
        <v>1024</v>
      </c>
      <c r="B20" s="378">
        <v>44627</v>
      </c>
      <c r="C20" s="370" t="s">
        <v>590</v>
      </c>
      <c r="D20" s="365"/>
      <c r="E20" s="405">
        <v>11.99</v>
      </c>
    </row>
    <row r="21" spans="1:5" x14ac:dyDescent="0.25">
      <c r="A21" s="414" t="s">
        <v>1024</v>
      </c>
      <c r="B21" s="378">
        <v>44637</v>
      </c>
      <c r="C21" s="370" t="s">
        <v>327</v>
      </c>
      <c r="D21" s="365"/>
      <c r="E21" s="405">
        <v>80.77</v>
      </c>
    </row>
    <row r="22" spans="1:5" x14ac:dyDescent="0.25">
      <c r="A22" s="414" t="s">
        <v>1024</v>
      </c>
      <c r="B22" s="378">
        <v>44639</v>
      </c>
      <c r="C22" s="370" t="s">
        <v>633</v>
      </c>
      <c r="D22" s="365"/>
      <c r="E22" s="405">
        <v>186.82</v>
      </c>
    </row>
    <row r="23" spans="1:5" x14ac:dyDescent="0.25">
      <c r="A23" s="412" t="s">
        <v>14</v>
      </c>
      <c r="B23" s="376" t="s">
        <v>13</v>
      </c>
      <c r="C23" s="370"/>
      <c r="D23" s="365"/>
      <c r="E23" s="405"/>
    </row>
    <row r="24" spans="1:5" x14ac:dyDescent="0.25">
      <c r="A24" s="414" t="s">
        <v>1172</v>
      </c>
      <c r="B24" s="378">
        <v>44628</v>
      </c>
      <c r="C24" s="370" t="s">
        <v>1107</v>
      </c>
      <c r="D24" s="365"/>
      <c r="E24" s="405">
        <v>-964.76</v>
      </c>
    </row>
    <row r="25" spans="1:5" x14ac:dyDescent="0.25">
      <c r="A25" s="412" t="s">
        <v>1111</v>
      </c>
      <c r="B25" s="376" t="s">
        <v>1179</v>
      </c>
      <c r="C25" s="370"/>
      <c r="D25" s="365"/>
      <c r="E25" s="405"/>
    </row>
    <row r="26" spans="1:5" x14ac:dyDescent="0.25">
      <c r="A26" s="388" t="s">
        <v>724</v>
      </c>
      <c r="B26" s="378">
        <v>44625</v>
      </c>
      <c r="C26" s="417" t="s">
        <v>249</v>
      </c>
      <c r="D26" s="365"/>
      <c r="E26" s="405">
        <v>-31.96</v>
      </c>
    </row>
    <row r="27" spans="1:5" x14ac:dyDescent="0.25">
      <c r="A27" s="388" t="s">
        <v>724</v>
      </c>
      <c r="B27" s="378">
        <v>44634</v>
      </c>
      <c r="C27" s="417" t="s">
        <v>1177</v>
      </c>
      <c r="D27" s="365"/>
      <c r="E27" s="405">
        <v>15</v>
      </c>
    </row>
    <row r="28" spans="1:5" x14ac:dyDescent="0.25">
      <c r="A28" s="415"/>
      <c r="B28" s="376"/>
      <c r="C28" s="367"/>
      <c r="D28" s="305"/>
      <c r="E28" s="408">
        <f>SUM(E3:E27)</f>
        <v>261.52999999999997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3A5E3-0F42-4BC6-BA39-9478F1EA2BA0}">
  <dimension ref="A2:O37"/>
  <sheetViews>
    <sheetView topLeftCell="A19" workbookViewId="0">
      <selection activeCell="C19" sqref="C19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0.42578125" customWidth="1"/>
    <col min="5" max="5" width="9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x14ac:dyDescent="0.25">
      <c r="A3" s="422"/>
      <c r="B3" s="422"/>
      <c r="C3" s="422"/>
      <c r="D3" s="422"/>
      <c r="E3" s="422"/>
      <c r="F3" s="422"/>
    </row>
    <row r="4" spans="1:6" x14ac:dyDescent="0.25">
      <c r="A4" s="142" t="s">
        <v>5</v>
      </c>
      <c r="B4" s="122" t="s">
        <v>6</v>
      </c>
      <c r="C4" s="123"/>
      <c r="D4" s="123"/>
      <c r="E4" s="123"/>
      <c r="F4" s="123"/>
    </row>
    <row r="5" spans="1:6" x14ac:dyDescent="0.25">
      <c r="A5" s="18"/>
      <c r="B5" s="31" t="s">
        <v>191</v>
      </c>
      <c r="C5" s="51" t="s">
        <v>59</v>
      </c>
      <c r="D5" s="51" t="s">
        <v>163</v>
      </c>
      <c r="E5" s="87">
        <f t="shared" ref="E5:E36" si="0">F5-(F5/1.2)</f>
        <v>10.288333333333334</v>
      </c>
      <c r="F5" s="82">
        <v>61.73</v>
      </c>
    </row>
    <row r="6" spans="1:6" x14ac:dyDescent="0.25">
      <c r="A6" s="18"/>
      <c r="B6" s="31" t="s">
        <v>191</v>
      </c>
      <c r="C6" s="51" t="s">
        <v>40</v>
      </c>
      <c r="D6" s="51" t="s">
        <v>194</v>
      </c>
      <c r="E6" s="87">
        <f t="shared" si="0"/>
        <v>10.583333333333329</v>
      </c>
      <c r="F6" s="82">
        <v>63.5</v>
      </c>
    </row>
    <row r="7" spans="1:6" x14ac:dyDescent="0.25">
      <c r="A7" s="18"/>
      <c r="B7" s="31" t="s">
        <v>192</v>
      </c>
      <c r="C7" s="51" t="s">
        <v>195</v>
      </c>
      <c r="D7" s="51" t="s">
        <v>108</v>
      </c>
      <c r="E7" s="87">
        <f t="shared" si="0"/>
        <v>14.756666666666661</v>
      </c>
      <c r="F7" s="82">
        <v>88.54</v>
      </c>
    </row>
    <row r="8" spans="1:6" x14ac:dyDescent="0.25">
      <c r="A8" s="18"/>
      <c r="B8" s="25" t="s">
        <v>192</v>
      </c>
      <c r="C8" s="51" t="s">
        <v>47</v>
      </c>
      <c r="D8" s="51" t="s">
        <v>107</v>
      </c>
      <c r="E8" s="87">
        <f t="shared" si="0"/>
        <v>22.75</v>
      </c>
      <c r="F8" s="82">
        <v>136.5</v>
      </c>
    </row>
    <row r="9" spans="1:6" x14ac:dyDescent="0.25">
      <c r="A9" s="16"/>
      <c r="B9" s="25" t="s">
        <v>193</v>
      </c>
      <c r="C9" s="25" t="s">
        <v>99</v>
      </c>
      <c r="D9" s="51" t="s">
        <v>107</v>
      </c>
      <c r="E9" s="87">
        <f t="shared" si="0"/>
        <v>1.8499999999999996</v>
      </c>
      <c r="F9" s="76">
        <v>11.1</v>
      </c>
    </row>
    <row r="10" spans="1:6" x14ac:dyDescent="0.25">
      <c r="A10" s="16"/>
      <c r="B10" s="25" t="s">
        <v>193</v>
      </c>
      <c r="C10" s="25" t="s">
        <v>48</v>
      </c>
      <c r="D10" s="51" t="s">
        <v>107</v>
      </c>
      <c r="E10" s="87">
        <f t="shared" si="0"/>
        <v>21.333333333333329</v>
      </c>
      <c r="F10" s="76">
        <v>128</v>
      </c>
    </row>
    <row r="11" spans="1:6" x14ac:dyDescent="0.25">
      <c r="A11" s="143" t="s">
        <v>1</v>
      </c>
      <c r="B11" s="122" t="s">
        <v>6</v>
      </c>
      <c r="C11" s="60"/>
      <c r="D11" s="125"/>
      <c r="E11" s="94">
        <f t="shared" si="0"/>
        <v>0</v>
      </c>
      <c r="F11" s="99"/>
    </row>
    <row r="12" spans="1:6" x14ac:dyDescent="0.25">
      <c r="A12" s="16"/>
      <c r="B12" s="25" t="s">
        <v>196</v>
      </c>
      <c r="C12" s="25" t="s">
        <v>153</v>
      </c>
      <c r="D12" s="51" t="s">
        <v>439</v>
      </c>
      <c r="E12" s="87">
        <f t="shared" si="0"/>
        <v>7.9633333333333312</v>
      </c>
      <c r="F12" s="76">
        <v>47.78</v>
      </c>
    </row>
    <row r="13" spans="1:6" x14ac:dyDescent="0.25">
      <c r="A13" s="45"/>
      <c r="B13" s="25" t="s">
        <v>182</v>
      </c>
      <c r="C13" s="25" t="s">
        <v>59</v>
      </c>
      <c r="D13" s="51" t="s">
        <v>163</v>
      </c>
      <c r="E13" s="87">
        <f t="shared" si="0"/>
        <v>10.576666666666668</v>
      </c>
      <c r="F13" s="76">
        <v>63.46</v>
      </c>
    </row>
    <row r="14" spans="1:6" x14ac:dyDescent="0.25">
      <c r="A14" s="144" t="s">
        <v>64</v>
      </c>
      <c r="B14" s="62" t="s">
        <v>18</v>
      </c>
      <c r="C14" s="122"/>
      <c r="D14" s="126"/>
      <c r="E14" s="94"/>
      <c r="F14" s="95"/>
    </row>
    <row r="15" spans="1:6" x14ac:dyDescent="0.25">
      <c r="A15" s="145"/>
      <c r="B15" s="105" t="s">
        <v>197</v>
      </c>
      <c r="C15" s="25" t="s">
        <v>198</v>
      </c>
      <c r="D15" s="106" t="s">
        <v>199</v>
      </c>
      <c r="E15" s="87">
        <f t="shared" si="0"/>
        <v>40</v>
      </c>
      <c r="F15" s="82">
        <v>240</v>
      </c>
    </row>
    <row r="16" spans="1:6" x14ac:dyDescent="0.25">
      <c r="A16" s="92" t="s">
        <v>80</v>
      </c>
      <c r="B16" s="424" t="s">
        <v>69</v>
      </c>
      <c r="C16" s="425"/>
      <c r="D16" s="126"/>
      <c r="E16" s="94"/>
      <c r="F16" s="95"/>
    </row>
    <row r="17" spans="1:15" x14ac:dyDescent="0.25">
      <c r="A17" s="47"/>
      <c r="B17" s="31" t="s">
        <v>200</v>
      </c>
      <c r="C17" s="108" t="s">
        <v>204</v>
      </c>
      <c r="D17" s="108" t="s">
        <v>210</v>
      </c>
      <c r="E17" s="87">
        <f t="shared" si="0"/>
        <v>4.9600000000000009</v>
      </c>
      <c r="F17" s="98">
        <v>29.76</v>
      </c>
    </row>
    <row r="18" spans="1:15" x14ac:dyDescent="0.25">
      <c r="A18" s="47"/>
      <c r="B18" s="31" t="s">
        <v>182</v>
      </c>
      <c r="C18" s="108" t="s">
        <v>205</v>
      </c>
      <c r="D18" s="108" t="s">
        <v>211</v>
      </c>
      <c r="E18" s="87">
        <f t="shared" si="0"/>
        <v>25.75</v>
      </c>
      <c r="F18" s="98">
        <v>154.5</v>
      </c>
    </row>
    <row r="19" spans="1:15" x14ac:dyDescent="0.25">
      <c r="A19" s="47"/>
      <c r="B19" s="31" t="s">
        <v>191</v>
      </c>
      <c r="C19" s="108" t="s">
        <v>125</v>
      </c>
      <c r="D19" s="108" t="s">
        <v>176</v>
      </c>
      <c r="E19" s="87">
        <f t="shared" si="0"/>
        <v>1.3316666666666661</v>
      </c>
      <c r="F19" s="98">
        <v>7.99</v>
      </c>
    </row>
    <row r="20" spans="1:15" x14ac:dyDescent="0.25">
      <c r="A20" s="47"/>
      <c r="B20" s="31" t="s">
        <v>201</v>
      </c>
      <c r="C20" s="108" t="s">
        <v>206</v>
      </c>
      <c r="D20" s="108" t="s">
        <v>212</v>
      </c>
      <c r="E20" s="87">
        <f t="shared" si="0"/>
        <v>3.1199999999999992</v>
      </c>
      <c r="F20" s="98">
        <v>18.72</v>
      </c>
    </row>
    <row r="21" spans="1:15" x14ac:dyDescent="0.25">
      <c r="A21" s="47"/>
      <c r="B21" s="31" t="s">
        <v>201</v>
      </c>
      <c r="C21" s="108" t="s">
        <v>207</v>
      </c>
      <c r="D21" s="108" t="s">
        <v>176</v>
      </c>
      <c r="E21" s="87">
        <f t="shared" si="0"/>
        <v>23.689999999999998</v>
      </c>
      <c r="F21" s="98">
        <v>142.13999999999999</v>
      </c>
    </row>
    <row r="22" spans="1:15" x14ac:dyDescent="0.25">
      <c r="A22" s="47"/>
      <c r="B22" s="31" t="s">
        <v>202</v>
      </c>
      <c r="C22" s="108" t="s">
        <v>208</v>
      </c>
      <c r="D22" s="108" t="s">
        <v>176</v>
      </c>
      <c r="E22" s="87">
        <f t="shared" si="0"/>
        <v>6.711666666666666</v>
      </c>
      <c r="F22" s="98">
        <v>40.270000000000003</v>
      </c>
    </row>
    <row r="23" spans="1:15" x14ac:dyDescent="0.25">
      <c r="A23" s="16"/>
      <c r="B23" s="25" t="s">
        <v>203</v>
      </c>
      <c r="C23" s="108" t="s">
        <v>209</v>
      </c>
      <c r="D23" s="108" t="s">
        <v>213</v>
      </c>
      <c r="E23" s="87">
        <f t="shared" si="0"/>
        <v>53.333333333333314</v>
      </c>
      <c r="F23" s="98">
        <v>320</v>
      </c>
    </row>
    <row r="24" spans="1:15" x14ac:dyDescent="0.25">
      <c r="A24" s="92" t="s">
        <v>81</v>
      </c>
      <c r="B24" s="127" t="s">
        <v>13</v>
      </c>
      <c r="C24" s="125"/>
      <c r="D24" s="125"/>
      <c r="E24" s="94">
        <f t="shared" si="0"/>
        <v>0</v>
      </c>
      <c r="F24" s="97"/>
    </row>
    <row r="25" spans="1:15" x14ac:dyDescent="0.25">
      <c r="A25" s="46"/>
      <c r="B25" s="31" t="s">
        <v>182</v>
      </c>
      <c r="C25" s="51" t="s">
        <v>214</v>
      </c>
      <c r="D25" s="51" t="s">
        <v>215</v>
      </c>
      <c r="E25" s="87">
        <f t="shared" si="0"/>
        <v>79.166666666666629</v>
      </c>
      <c r="F25" s="82">
        <v>475</v>
      </c>
    </row>
    <row r="26" spans="1:15" x14ac:dyDescent="0.25">
      <c r="A26" s="21"/>
      <c r="B26" s="31" t="s">
        <v>182</v>
      </c>
      <c r="C26" s="25" t="s">
        <v>117</v>
      </c>
      <c r="D26" s="124" t="s">
        <v>216</v>
      </c>
      <c r="E26" s="87">
        <f t="shared" si="0"/>
        <v>8.1666666666666643</v>
      </c>
      <c r="F26" s="98">
        <v>49</v>
      </c>
      <c r="O26" s="33" t="s">
        <v>217</v>
      </c>
    </row>
    <row r="27" spans="1:15" x14ac:dyDescent="0.25">
      <c r="A27" s="21"/>
      <c r="B27" s="31" t="s">
        <v>182</v>
      </c>
      <c r="C27" s="25" t="s">
        <v>117</v>
      </c>
      <c r="D27" s="124" t="s">
        <v>216</v>
      </c>
      <c r="E27" s="87">
        <f t="shared" si="0"/>
        <v>16.5</v>
      </c>
      <c r="F27" s="98">
        <v>99</v>
      </c>
    </row>
    <row r="28" spans="1:15" x14ac:dyDescent="0.25">
      <c r="A28" s="21"/>
      <c r="B28" s="31" t="s">
        <v>182</v>
      </c>
      <c r="C28" s="25" t="s">
        <v>117</v>
      </c>
      <c r="D28" s="124" t="s">
        <v>216</v>
      </c>
      <c r="E28" s="87">
        <f t="shared" si="0"/>
        <v>8.1666666666666643</v>
      </c>
      <c r="F28" s="98">
        <v>49</v>
      </c>
    </row>
    <row r="29" spans="1:15" x14ac:dyDescent="0.25">
      <c r="A29" s="21"/>
      <c r="B29" s="31" t="s">
        <v>182</v>
      </c>
      <c r="C29" s="25" t="s">
        <v>117</v>
      </c>
      <c r="D29" s="124" t="s">
        <v>216</v>
      </c>
      <c r="E29" s="87">
        <f t="shared" si="0"/>
        <v>7.3333333333333286</v>
      </c>
      <c r="F29" s="98">
        <v>44</v>
      </c>
    </row>
    <row r="30" spans="1:15" x14ac:dyDescent="0.25">
      <c r="A30" s="21"/>
      <c r="B30" s="31" t="s">
        <v>182</v>
      </c>
      <c r="C30" s="25" t="s">
        <v>117</v>
      </c>
      <c r="D30" s="124" t="s">
        <v>216</v>
      </c>
      <c r="E30" s="87">
        <f t="shared" si="0"/>
        <v>3.1666666666666661</v>
      </c>
      <c r="F30" s="98">
        <v>19</v>
      </c>
    </row>
    <row r="31" spans="1:15" x14ac:dyDescent="0.25">
      <c r="A31" s="21"/>
      <c r="B31" s="25" t="s">
        <v>203</v>
      </c>
      <c r="C31" s="25" t="s">
        <v>117</v>
      </c>
      <c r="D31" s="124" t="s">
        <v>216</v>
      </c>
      <c r="E31" s="87">
        <f t="shared" si="0"/>
        <v>0.83333333333333304</v>
      </c>
      <c r="F31" s="98">
        <v>5</v>
      </c>
    </row>
    <row r="32" spans="1:15" x14ac:dyDescent="0.25">
      <c r="A32" s="21"/>
      <c r="B32" s="25" t="s">
        <v>203</v>
      </c>
      <c r="C32" s="25" t="s">
        <v>117</v>
      </c>
      <c r="D32" s="124" t="s">
        <v>216</v>
      </c>
      <c r="E32" s="87">
        <f t="shared" si="0"/>
        <v>8.1666666666666643</v>
      </c>
      <c r="F32" s="98">
        <v>49</v>
      </c>
    </row>
    <row r="33" spans="1:6" x14ac:dyDescent="0.25">
      <c r="A33" s="21"/>
      <c r="B33" s="25" t="s">
        <v>203</v>
      </c>
      <c r="C33" s="25" t="s">
        <v>117</v>
      </c>
      <c r="D33" s="124" t="s">
        <v>216</v>
      </c>
      <c r="E33" s="87">
        <f t="shared" si="0"/>
        <v>8.1666666666666643</v>
      </c>
      <c r="F33" s="98">
        <v>49</v>
      </c>
    </row>
    <row r="34" spans="1:6" x14ac:dyDescent="0.25">
      <c r="A34" s="21"/>
      <c r="B34" s="25" t="s">
        <v>203</v>
      </c>
      <c r="C34" s="25" t="s">
        <v>117</v>
      </c>
      <c r="D34" s="124" t="s">
        <v>216</v>
      </c>
      <c r="E34" s="87">
        <f t="shared" si="0"/>
        <v>5.5</v>
      </c>
      <c r="F34" s="98">
        <v>33</v>
      </c>
    </row>
    <row r="35" spans="1:6" x14ac:dyDescent="0.25">
      <c r="A35" s="30"/>
      <c r="B35" s="25" t="s">
        <v>203</v>
      </c>
      <c r="C35" s="25" t="s">
        <v>117</v>
      </c>
      <c r="D35" s="124" t="s">
        <v>216</v>
      </c>
      <c r="E35" s="87">
        <f t="shared" si="0"/>
        <v>8.1666666666666643</v>
      </c>
      <c r="F35" s="98">
        <v>49</v>
      </c>
    </row>
    <row r="36" spans="1:6" x14ac:dyDescent="0.25">
      <c r="A36" s="30"/>
      <c r="B36" s="25" t="s">
        <v>203</v>
      </c>
      <c r="C36" s="25" t="s">
        <v>117</v>
      </c>
      <c r="D36" s="124" t="s">
        <v>216</v>
      </c>
      <c r="E36" s="87">
        <f t="shared" si="0"/>
        <v>0.83333333333333304</v>
      </c>
      <c r="F36" s="98">
        <v>5</v>
      </c>
    </row>
    <row r="37" spans="1:6" x14ac:dyDescent="0.25">
      <c r="A37" s="21" t="s">
        <v>12</v>
      </c>
      <c r="B37" s="16"/>
      <c r="C37" s="16"/>
      <c r="D37" s="21"/>
      <c r="E37" s="15"/>
      <c r="F37" s="34">
        <v>2478.9899999999998</v>
      </c>
    </row>
  </sheetData>
  <mergeCells count="2">
    <mergeCell ref="A3:F3"/>
    <mergeCell ref="B16:C16"/>
  </mergeCells>
  <pageMargins left="1.25" right="1.25" top="1" bottom="1" header="0.25" footer="0.2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FE4C8-46DA-44BD-991E-10817A00E4E0}">
  <dimension ref="A2:F63"/>
  <sheetViews>
    <sheetView topLeftCell="A18" workbookViewId="0">
      <selection activeCell="C19" sqref="C19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9.7109375" bestFit="1" customWidth="1"/>
    <col min="5" max="5" width="9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ht="10.9" customHeight="1" x14ac:dyDescent="0.25">
      <c r="A3" s="423"/>
      <c r="B3" s="423"/>
      <c r="C3" s="423"/>
      <c r="D3" s="423"/>
      <c r="E3" s="423"/>
      <c r="F3" s="423"/>
    </row>
    <row r="4" spans="1:6" x14ac:dyDescent="0.25">
      <c r="A4" s="83" t="s">
        <v>5</v>
      </c>
      <c r="B4" s="122" t="s">
        <v>6</v>
      </c>
      <c r="C4" s="123"/>
      <c r="D4" s="123"/>
      <c r="E4" s="123"/>
      <c r="F4" s="123"/>
    </row>
    <row r="5" spans="1:6" x14ac:dyDescent="0.25">
      <c r="A5" s="49"/>
      <c r="B5" s="31" t="s">
        <v>218</v>
      </c>
      <c r="C5" s="51" t="s">
        <v>220</v>
      </c>
      <c r="D5" s="51" t="s">
        <v>221</v>
      </c>
      <c r="E5" s="87">
        <f t="shared" ref="E5:E62" si="0">F5-(F5/1.2)</f>
        <v>4.1666666666666643</v>
      </c>
      <c r="F5" s="82">
        <v>25</v>
      </c>
    </row>
    <row r="6" spans="1:6" x14ac:dyDescent="0.25">
      <c r="A6" s="49"/>
      <c r="B6" s="31" t="s">
        <v>219</v>
      </c>
      <c r="C6" s="51" t="s">
        <v>48</v>
      </c>
      <c r="D6" s="51" t="s">
        <v>107</v>
      </c>
      <c r="E6" s="87">
        <f t="shared" si="0"/>
        <v>7</v>
      </c>
      <c r="F6" s="82">
        <v>42</v>
      </c>
    </row>
    <row r="7" spans="1:6" x14ac:dyDescent="0.25">
      <c r="A7" s="141" t="s">
        <v>63</v>
      </c>
      <c r="B7" s="122" t="s">
        <v>6</v>
      </c>
      <c r="C7" s="125"/>
      <c r="D7" s="125"/>
      <c r="E7" s="94"/>
      <c r="F7" s="97"/>
    </row>
    <row r="8" spans="1:6" ht="77.25" x14ac:dyDescent="0.25">
      <c r="A8" s="49"/>
      <c r="B8" s="31" t="s">
        <v>224</v>
      </c>
      <c r="C8" s="51" t="s">
        <v>225</v>
      </c>
      <c r="D8" s="124" t="s">
        <v>226</v>
      </c>
      <c r="E8" s="87">
        <f t="shared" si="0"/>
        <v>36.599999999999994</v>
      </c>
      <c r="F8" s="103">
        <v>219.6</v>
      </c>
    </row>
    <row r="9" spans="1:6" x14ac:dyDescent="0.25">
      <c r="A9" s="49"/>
      <c r="B9" s="31" t="s">
        <v>224</v>
      </c>
      <c r="C9" s="51" t="s">
        <v>225</v>
      </c>
      <c r="D9" s="130" t="s">
        <v>227</v>
      </c>
      <c r="E9" s="87">
        <f t="shared" si="0"/>
        <v>7.6000000000000014</v>
      </c>
      <c r="F9" s="98">
        <v>45.6</v>
      </c>
    </row>
    <row r="10" spans="1:6" x14ac:dyDescent="0.25">
      <c r="A10" s="49"/>
      <c r="B10" s="31" t="s">
        <v>224</v>
      </c>
      <c r="C10" s="51" t="s">
        <v>225</v>
      </c>
      <c r="D10" s="131" t="s">
        <v>228</v>
      </c>
      <c r="E10" s="87">
        <f t="shared" si="0"/>
        <v>5.7999999999999972</v>
      </c>
      <c r="F10" s="98">
        <v>34.799999999999997</v>
      </c>
    </row>
    <row r="11" spans="1:6" x14ac:dyDescent="0.25">
      <c r="A11" s="83" t="s">
        <v>64</v>
      </c>
      <c r="B11" s="62" t="s">
        <v>18</v>
      </c>
      <c r="C11" s="122"/>
      <c r="D11" s="126"/>
      <c r="E11" s="94">
        <f t="shared" si="0"/>
        <v>0</v>
      </c>
      <c r="F11" s="95"/>
    </row>
    <row r="12" spans="1:6" x14ac:dyDescent="0.25">
      <c r="A12" s="139"/>
      <c r="B12" s="105" t="s">
        <v>229</v>
      </c>
      <c r="C12" s="25" t="s">
        <v>222</v>
      </c>
      <c r="D12" s="106" t="s">
        <v>223</v>
      </c>
      <c r="E12" s="87">
        <f t="shared" si="0"/>
        <v>2.3333333333333321</v>
      </c>
      <c r="F12" s="82">
        <v>14</v>
      </c>
    </row>
    <row r="13" spans="1:6" x14ac:dyDescent="0.25">
      <c r="A13" s="83" t="s">
        <v>80</v>
      </c>
      <c r="B13" s="424" t="s">
        <v>11</v>
      </c>
      <c r="C13" s="425"/>
      <c r="D13" s="126"/>
      <c r="E13" s="94"/>
      <c r="F13" s="95"/>
    </row>
    <row r="14" spans="1:6" x14ac:dyDescent="0.25">
      <c r="A14" s="53"/>
      <c r="B14" s="137">
        <v>43682</v>
      </c>
      <c r="C14" s="132" t="s">
        <v>230</v>
      </c>
      <c r="D14" s="133" t="s">
        <v>232</v>
      </c>
      <c r="E14" s="87">
        <f t="shared" si="0"/>
        <v>3.5</v>
      </c>
      <c r="F14" s="103">
        <v>21</v>
      </c>
    </row>
    <row r="15" spans="1:6" x14ac:dyDescent="0.25">
      <c r="A15" s="53"/>
      <c r="B15" s="137">
        <v>43692</v>
      </c>
      <c r="C15" s="132" t="s">
        <v>231</v>
      </c>
      <c r="D15" s="133" t="s">
        <v>233</v>
      </c>
      <c r="E15" s="87">
        <f t="shared" si="0"/>
        <v>43.553333333333313</v>
      </c>
      <c r="F15" s="103">
        <v>261.32</v>
      </c>
    </row>
    <row r="16" spans="1:6" x14ac:dyDescent="0.25">
      <c r="A16" s="53"/>
      <c r="B16" s="137">
        <v>43696</v>
      </c>
      <c r="C16" s="132" t="s">
        <v>161</v>
      </c>
      <c r="D16" s="133" t="s">
        <v>233</v>
      </c>
      <c r="E16" s="87">
        <f t="shared" si="0"/>
        <v>3.716666666666665</v>
      </c>
      <c r="F16" s="103">
        <v>22.3</v>
      </c>
    </row>
    <row r="17" spans="1:6" x14ac:dyDescent="0.25">
      <c r="A17" s="141" t="s">
        <v>441</v>
      </c>
      <c r="B17" s="115" t="s">
        <v>234</v>
      </c>
      <c r="C17" s="126"/>
      <c r="D17" s="126"/>
      <c r="E17" s="94"/>
      <c r="F17" s="95"/>
    </row>
    <row r="18" spans="1:6" x14ac:dyDescent="0.25">
      <c r="A18" s="49"/>
      <c r="B18" s="138">
        <v>43678</v>
      </c>
      <c r="C18" s="108" t="s">
        <v>235</v>
      </c>
      <c r="D18" s="108" t="s">
        <v>241</v>
      </c>
      <c r="E18" s="87">
        <f t="shared" si="0"/>
        <v>30</v>
      </c>
      <c r="F18" s="98">
        <v>180</v>
      </c>
    </row>
    <row r="19" spans="1:6" x14ac:dyDescent="0.25">
      <c r="A19" s="49"/>
      <c r="B19" s="138">
        <v>43680</v>
      </c>
      <c r="C19" s="108" t="s">
        <v>125</v>
      </c>
      <c r="D19" s="108" t="s">
        <v>176</v>
      </c>
      <c r="E19" s="87">
        <f t="shared" si="0"/>
        <v>1.6649999999999991</v>
      </c>
      <c r="F19" s="98">
        <v>9.99</v>
      </c>
    </row>
    <row r="20" spans="1:6" x14ac:dyDescent="0.25">
      <c r="A20" s="48"/>
      <c r="B20" s="138">
        <v>43682</v>
      </c>
      <c r="C20" s="108" t="s">
        <v>131</v>
      </c>
      <c r="D20" s="108" t="s">
        <v>242</v>
      </c>
      <c r="E20" s="87">
        <f t="shared" si="0"/>
        <v>4.6833333333333336</v>
      </c>
      <c r="F20" s="98">
        <v>28.1</v>
      </c>
    </row>
    <row r="21" spans="1:6" x14ac:dyDescent="0.25">
      <c r="A21" s="48"/>
      <c r="B21" s="138">
        <v>43686</v>
      </c>
      <c r="C21" s="108" t="s">
        <v>236</v>
      </c>
      <c r="D21" s="108" t="s">
        <v>243</v>
      </c>
      <c r="E21" s="87">
        <f t="shared" si="0"/>
        <v>2.5083333333333329</v>
      </c>
      <c r="F21" s="98">
        <v>15.05</v>
      </c>
    </row>
    <row r="22" spans="1:6" x14ac:dyDescent="0.25">
      <c r="A22" s="50"/>
      <c r="B22" s="138">
        <v>43686</v>
      </c>
      <c r="C22" s="108" t="s">
        <v>236</v>
      </c>
      <c r="D22" s="108" t="s">
        <v>243</v>
      </c>
      <c r="E22" s="87">
        <f t="shared" si="0"/>
        <v>2.9983333333333331</v>
      </c>
      <c r="F22" s="98">
        <v>17.989999999999998</v>
      </c>
    </row>
    <row r="23" spans="1:6" x14ac:dyDescent="0.25">
      <c r="A23" s="50"/>
      <c r="B23" s="138">
        <v>43686</v>
      </c>
      <c r="C23" s="108" t="s">
        <v>236</v>
      </c>
      <c r="D23" s="108" t="s">
        <v>243</v>
      </c>
      <c r="E23" s="87">
        <f t="shared" si="0"/>
        <v>0.49333333333333318</v>
      </c>
      <c r="F23" s="98">
        <v>2.96</v>
      </c>
    </row>
    <row r="24" spans="1:6" x14ac:dyDescent="0.25">
      <c r="A24" s="50"/>
      <c r="B24" s="138">
        <v>43686</v>
      </c>
      <c r="C24" s="108" t="s">
        <v>237</v>
      </c>
      <c r="D24" s="108" t="s">
        <v>244</v>
      </c>
      <c r="E24" s="87">
        <f t="shared" si="0"/>
        <v>1.2999999999999998</v>
      </c>
      <c r="F24" s="98">
        <v>7.8</v>
      </c>
    </row>
    <row r="25" spans="1:6" x14ac:dyDescent="0.25">
      <c r="A25" s="50"/>
      <c r="B25" s="138">
        <v>43689</v>
      </c>
      <c r="C25" s="108" t="s">
        <v>238</v>
      </c>
      <c r="D25" s="108" t="s">
        <v>245</v>
      </c>
      <c r="E25" s="87">
        <f t="shared" si="0"/>
        <v>3.6416666666666657</v>
      </c>
      <c r="F25" s="98">
        <v>21.85</v>
      </c>
    </row>
    <row r="26" spans="1:6" x14ac:dyDescent="0.25">
      <c r="A26" s="50"/>
      <c r="B26" s="138">
        <v>43690</v>
      </c>
      <c r="C26" s="108" t="s">
        <v>239</v>
      </c>
      <c r="D26" s="108" t="s">
        <v>246</v>
      </c>
      <c r="E26" s="87">
        <f t="shared" si="0"/>
        <v>8</v>
      </c>
      <c r="F26" s="98">
        <v>48</v>
      </c>
    </row>
    <row r="27" spans="1:6" x14ac:dyDescent="0.25">
      <c r="A27" s="50"/>
      <c r="B27" s="138">
        <v>43693</v>
      </c>
      <c r="C27" s="108" t="s">
        <v>208</v>
      </c>
      <c r="D27" s="108" t="s">
        <v>176</v>
      </c>
      <c r="E27" s="87">
        <f t="shared" si="0"/>
        <v>6.27</v>
      </c>
      <c r="F27" s="98">
        <v>37.619999999999997</v>
      </c>
    </row>
    <row r="28" spans="1:6" x14ac:dyDescent="0.25">
      <c r="A28" s="50"/>
      <c r="B28" s="138">
        <v>43697</v>
      </c>
      <c r="C28" s="108" t="s">
        <v>240</v>
      </c>
      <c r="D28" s="108" t="s">
        <v>243</v>
      </c>
      <c r="E28" s="87">
        <f t="shared" si="0"/>
        <v>9.68333333333333</v>
      </c>
      <c r="F28" s="98">
        <v>58.1</v>
      </c>
    </row>
    <row r="29" spans="1:6" x14ac:dyDescent="0.25">
      <c r="A29" s="50"/>
      <c r="B29" s="138">
        <v>43698</v>
      </c>
      <c r="C29" s="108" t="s">
        <v>236</v>
      </c>
      <c r="D29" s="108" t="s">
        <v>243</v>
      </c>
      <c r="E29" s="87">
        <f t="shared" si="0"/>
        <v>2.1649999999999991</v>
      </c>
      <c r="F29" s="98">
        <v>12.99</v>
      </c>
    </row>
    <row r="30" spans="1:6" x14ac:dyDescent="0.25">
      <c r="A30" s="50"/>
      <c r="B30" s="138">
        <v>43698</v>
      </c>
      <c r="C30" s="108" t="s">
        <v>236</v>
      </c>
      <c r="D30" s="108" t="s">
        <v>243</v>
      </c>
      <c r="E30" s="87">
        <f t="shared" si="0"/>
        <v>1.3250000000000002</v>
      </c>
      <c r="F30" s="98">
        <v>7.95</v>
      </c>
    </row>
    <row r="31" spans="1:6" x14ac:dyDescent="0.25">
      <c r="A31" s="50"/>
      <c r="B31" s="138">
        <v>43698</v>
      </c>
      <c r="C31" s="108" t="s">
        <v>236</v>
      </c>
      <c r="D31" s="108" t="s">
        <v>243</v>
      </c>
      <c r="E31" s="87">
        <f t="shared" si="0"/>
        <v>1.9383333333333326</v>
      </c>
      <c r="F31" s="98">
        <v>11.63</v>
      </c>
    </row>
    <row r="32" spans="1:6" x14ac:dyDescent="0.25">
      <c r="A32" s="56" t="s">
        <v>14</v>
      </c>
      <c r="B32" s="136" t="s">
        <v>13</v>
      </c>
      <c r="C32" s="126"/>
      <c r="D32" s="126"/>
      <c r="E32" s="94"/>
      <c r="F32" s="95"/>
    </row>
    <row r="33" spans="1:6" x14ac:dyDescent="0.25">
      <c r="A33" s="146"/>
      <c r="B33" s="138">
        <v>43675</v>
      </c>
      <c r="C33" s="108" t="s">
        <v>247</v>
      </c>
      <c r="D33" s="124" t="s">
        <v>251</v>
      </c>
      <c r="E33" s="87">
        <f t="shared" si="0"/>
        <v>8.1666666666666643</v>
      </c>
      <c r="F33" s="98">
        <v>49</v>
      </c>
    </row>
    <row r="34" spans="1:6" x14ac:dyDescent="0.25">
      <c r="A34" s="146"/>
      <c r="B34" s="138">
        <v>43675</v>
      </c>
      <c r="C34" s="108" t="s">
        <v>247</v>
      </c>
      <c r="D34" s="124" t="s">
        <v>251</v>
      </c>
      <c r="E34" s="87">
        <f t="shared" si="0"/>
        <v>1.6666666666666661</v>
      </c>
      <c r="F34" s="98">
        <v>10</v>
      </c>
    </row>
    <row r="35" spans="1:6" x14ac:dyDescent="0.25">
      <c r="A35" s="146"/>
      <c r="B35" s="138">
        <v>43675</v>
      </c>
      <c r="C35" s="108" t="s">
        <v>247</v>
      </c>
      <c r="D35" s="124" t="s">
        <v>251</v>
      </c>
      <c r="E35" s="87">
        <f t="shared" si="0"/>
        <v>8</v>
      </c>
      <c r="F35" s="98">
        <v>48</v>
      </c>
    </row>
    <row r="36" spans="1:6" x14ac:dyDescent="0.25">
      <c r="A36" s="146"/>
      <c r="B36" s="138">
        <v>43677</v>
      </c>
      <c r="C36" s="108" t="s">
        <v>248</v>
      </c>
      <c r="D36" s="124" t="s">
        <v>251</v>
      </c>
      <c r="E36" s="87">
        <f t="shared" si="0"/>
        <v>8.1666666666666643</v>
      </c>
      <c r="F36" s="98">
        <v>49</v>
      </c>
    </row>
    <row r="37" spans="1:6" x14ac:dyDescent="0.25">
      <c r="A37" s="146"/>
      <c r="B37" s="138">
        <v>43677</v>
      </c>
      <c r="C37" s="124" t="s">
        <v>248</v>
      </c>
      <c r="D37" s="124" t="s">
        <v>251</v>
      </c>
      <c r="E37" s="87">
        <f t="shared" si="0"/>
        <v>8.1666666666666643</v>
      </c>
      <c r="F37" s="98">
        <v>49</v>
      </c>
    </row>
    <row r="38" spans="1:6" x14ac:dyDescent="0.25">
      <c r="A38" s="146"/>
      <c r="B38" s="138">
        <v>43677</v>
      </c>
      <c r="C38" s="108" t="s">
        <v>248</v>
      </c>
      <c r="D38" s="124" t="s">
        <v>251</v>
      </c>
      <c r="E38" s="87">
        <f t="shared" si="0"/>
        <v>8.1666666666666643</v>
      </c>
      <c r="F38" s="98">
        <v>49</v>
      </c>
    </row>
    <row r="39" spans="1:6" x14ac:dyDescent="0.25">
      <c r="A39" s="146"/>
      <c r="B39" s="138">
        <v>43677</v>
      </c>
      <c r="C39" s="108" t="s">
        <v>248</v>
      </c>
      <c r="D39" s="124" t="s">
        <v>251</v>
      </c>
      <c r="E39" s="87">
        <f t="shared" si="0"/>
        <v>8.1666666666666643</v>
      </c>
      <c r="F39" s="98">
        <v>49</v>
      </c>
    </row>
    <row r="40" spans="1:6" x14ac:dyDescent="0.25">
      <c r="A40" s="146"/>
      <c r="B40" s="138">
        <v>43677</v>
      </c>
      <c r="C40" s="108" t="s">
        <v>248</v>
      </c>
      <c r="D40" s="124" t="s">
        <v>251</v>
      </c>
      <c r="E40" s="87">
        <f t="shared" si="0"/>
        <v>4</v>
      </c>
      <c r="F40" s="98">
        <v>24</v>
      </c>
    </row>
    <row r="41" spans="1:6" x14ac:dyDescent="0.25">
      <c r="A41" s="146"/>
      <c r="B41" s="138">
        <v>43683</v>
      </c>
      <c r="C41" s="108" t="s">
        <v>249</v>
      </c>
      <c r="D41" s="124" t="s">
        <v>252</v>
      </c>
      <c r="E41" s="87">
        <f t="shared" si="0"/>
        <v>19.076666666666668</v>
      </c>
      <c r="F41" s="98">
        <v>114.46</v>
      </c>
    </row>
    <row r="42" spans="1:6" x14ac:dyDescent="0.25">
      <c r="A42" s="146"/>
      <c r="B42" s="138">
        <v>43683</v>
      </c>
      <c r="C42" s="108" t="s">
        <v>249</v>
      </c>
      <c r="D42" s="124" t="s">
        <v>252</v>
      </c>
      <c r="E42" s="87">
        <f t="shared" si="0"/>
        <v>6.9933333333333323</v>
      </c>
      <c r="F42" s="98">
        <v>41.96</v>
      </c>
    </row>
    <row r="43" spans="1:6" x14ac:dyDescent="0.25">
      <c r="A43" s="146"/>
      <c r="B43" s="138">
        <v>43683</v>
      </c>
      <c r="C43" s="108" t="s">
        <v>249</v>
      </c>
      <c r="D43" s="124" t="s">
        <v>252</v>
      </c>
      <c r="E43" s="87">
        <f t="shared" si="0"/>
        <v>3.2333333333333307</v>
      </c>
      <c r="F43" s="98">
        <v>19.399999999999999</v>
      </c>
    </row>
    <row r="44" spans="1:6" x14ac:dyDescent="0.25">
      <c r="A44" s="146"/>
      <c r="B44" s="138">
        <v>43684</v>
      </c>
      <c r="C44" s="108" t="s">
        <v>250</v>
      </c>
      <c r="D44" s="124" t="s">
        <v>251</v>
      </c>
      <c r="E44" s="87">
        <f t="shared" si="0"/>
        <v>3.3333333333333321</v>
      </c>
      <c r="F44" s="98">
        <v>20</v>
      </c>
    </row>
    <row r="45" spans="1:6" x14ac:dyDescent="0.25">
      <c r="A45" s="146"/>
      <c r="B45" s="138">
        <v>43684</v>
      </c>
      <c r="C45" s="108" t="s">
        <v>250</v>
      </c>
      <c r="D45" s="124" t="s">
        <v>251</v>
      </c>
      <c r="E45" s="87">
        <f t="shared" si="0"/>
        <v>7.5</v>
      </c>
      <c r="F45" s="98">
        <v>45</v>
      </c>
    </row>
    <row r="46" spans="1:6" x14ac:dyDescent="0.25">
      <c r="A46" s="146"/>
      <c r="B46" s="138">
        <v>43684</v>
      </c>
      <c r="C46" s="108" t="s">
        <v>250</v>
      </c>
      <c r="D46" s="124" t="s">
        <v>251</v>
      </c>
      <c r="E46" s="87">
        <f t="shared" si="0"/>
        <v>3.3333333333333321</v>
      </c>
      <c r="F46" s="98">
        <v>20</v>
      </c>
    </row>
    <row r="47" spans="1:6" x14ac:dyDescent="0.25">
      <c r="A47" s="146"/>
      <c r="B47" s="138">
        <v>43684</v>
      </c>
      <c r="C47" s="108" t="s">
        <v>250</v>
      </c>
      <c r="D47" s="124" t="s">
        <v>251</v>
      </c>
      <c r="E47" s="87">
        <f t="shared" si="0"/>
        <v>3.3333333333333321</v>
      </c>
      <c r="F47" s="98">
        <v>20</v>
      </c>
    </row>
    <row r="48" spans="1:6" x14ac:dyDescent="0.25">
      <c r="A48" s="146"/>
      <c r="B48" s="138">
        <v>43684</v>
      </c>
      <c r="C48" s="108" t="s">
        <v>250</v>
      </c>
      <c r="D48" s="124" t="s">
        <v>251</v>
      </c>
      <c r="E48" s="87">
        <f t="shared" si="0"/>
        <v>3.3333333333333321</v>
      </c>
      <c r="F48" s="98">
        <v>20</v>
      </c>
    </row>
    <row r="49" spans="1:6" x14ac:dyDescent="0.25">
      <c r="A49" s="146"/>
      <c r="B49" s="138">
        <v>43684</v>
      </c>
      <c r="C49" s="108" t="s">
        <v>250</v>
      </c>
      <c r="D49" s="124" t="s">
        <v>251</v>
      </c>
      <c r="E49" s="87">
        <f t="shared" si="0"/>
        <v>3.3333333333333321</v>
      </c>
      <c r="F49" s="98">
        <v>20</v>
      </c>
    </row>
    <row r="50" spans="1:6" x14ac:dyDescent="0.25">
      <c r="A50" s="146"/>
      <c r="B50" s="138">
        <v>43684</v>
      </c>
      <c r="C50" s="108" t="s">
        <v>250</v>
      </c>
      <c r="D50" s="124" t="s">
        <v>251</v>
      </c>
      <c r="E50" s="87">
        <f t="shared" si="0"/>
        <v>5</v>
      </c>
      <c r="F50" s="98">
        <v>30</v>
      </c>
    </row>
    <row r="51" spans="1:6" x14ac:dyDescent="0.25">
      <c r="A51" s="146"/>
      <c r="B51" s="138">
        <v>43684</v>
      </c>
      <c r="C51" s="108" t="s">
        <v>250</v>
      </c>
      <c r="D51" s="124" t="s">
        <v>251</v>
      </c>
      <c r="E51" s="87">
        <f t="shared" si="0"/>
        <v>3.3333333333333321</v>
      </c>
      <c r="F51" s="98">
        <v>20</v>
      </c>
    </row>
    <row r="52" spans="1:6" x14ac:dyDescent="0.25">
      <c r="A52" s="146"/>
      <c r="B52" s="138">
        <v>43684</v>
      </c>
      <c r="C52" s="108" t="s">
        <v>250</v>
      </c>
      <c r="D52" s="124" t="s">
        <v>251</v>
      </c>
      <c r="E52" s="87">
        <f t="shared" si="0"/>
        <v>3.3333333333333321</v>
      </c>
      <c r="F52" s="98">
        <v>20</v>
      </c>
    </row>
    <row r="53" spans="1:6" x14ac:dyDescent="0.25">
      <c r="A53" s="146"/>
      <c r="B53" s="138">
        <v>43684</v>
      </c>
      <c r="C53" s="108" t="s">
        <v>249</v>
      </c>
      <c r="D53" s="124" t="s">
        <v>252</v>
      </c>
      <c r="E53" s="87">
        <f t="shared" si="0"/>
        <v>4.6699999999999982</v>
      </c>
      <c r="F53" s="98">
        <v>28.02</v>
      </c>
    </row>
    <row r="54" spans="1:6" x14ac:dyDescent="0.25">
      <c r="A54" s="146"/>
      <c r="B54" s="138">
        <v>43685</v>
      </c>
      <c r="C54" s="108" t="s">
        <v>248</v>
      </c>
      <c r="D54" s="124" t="s">
        <v>251</v>
      </c>
      <c r="E54" s="87">
        <f t="shared" si="0"/>
        <v>12.166666666666664</v>
      </c>
      <c r="F54" s="98">
        <v>73</v>
      </c>
    </row>
    <row r="55" spans="1:6" x14ac:dyDescent="0.25">
      <c r="A55" s="146"/>
      <c r="B55" s="138">
        <v>43685</v>
      </c>
      <c r="C55" s="108" t="s">
        <v>248</v>
      </c>
      <c r="D55" s="124" t="s">
        <v>251</v>
      </c>
      <c r="E55" s="87">
        <f t="shared" si="0"/>
        <v>8.1666666666666643</v>
      </c>
      <c r="F55" s="98">
        <v>49</v>
      </c>
    </row>
    <row r="56" spans="1:6" x14ac:dyDescent="0.25">
      <c r="A56" s="146"/>
      <c r="B56" s="138">
        <v>43685</v>
      </c>
      <c r="C56" s="108" t="s">
        <v>248</v>
      </c>
      <c r="D56" s="124" t="s">
        <v>251</v>
      </c>
      <c r="E56" s="87">
        <f t="shared" si="0"/>
        <v>6.6666666666666643</v>
      </c>
      <c r="F56" s="98">
        <v>40</v>
      </c>
    </row>
    <row r="57" spans="1:6" x14ac:dyDescent="0.25">
      <c r="A57" s="146"/>
      <c r="B57" s="138">
        <v>43685</v>
      </c>
      <c r="C57" s="108" t="s">
        <v>248</v>
      </c>
      <c r="D57" s="124" t="s">
        <v>251</v>
      </c>
      <c r="E57" s="87">
        <f t="shared" si="0"/>
        <v>4.1666666666666643</v>
      </c>
      <c r="F57" s="98">
        <v>25</v>
      </c>
    </row>
    <row r="58" spans="1:6" x14ac:dyDescent="0.25">
      <c r="A58" s="146"/>
      <c r="B58" s="138">
        <v>43685</v>
      </c>
      <c r="C58" s="108" t="s">
        <v>248</v>
      </c>
      <c r="D58" s="124" t="s">
        <v>251</v>
      </c>
      <c r="E58" s="87">
        <f t="shared" si="0"/>
        <v>3.3333333333333321</v>
      </c>
      <c r="F58" s="98">
        <v>20</v>
      </c>
    </row>
    <row r="59" spans="1:6" x14ac:dyDescent="0.25">
      <c r="A59" s="146"/>
      <c r="B59" s="138">
        <v>43685</v>
      </c>
      <c r="C59" s="108" t="s">
        <v>247</v>
      </c>
      <c r="D59" s="124" t="s">
        <v>251</v>
      </c>
      <c r="E59" s="87">
        <f t="shared" si="0"/>
        <v>6.6666666666666643</v>
      </c>
      <c r="F59" s="98">
        <v>40</v>
      </c>
    </row>
    <row r="60" spans="1:6" x14ac:dyDescent="0.25">
      <c r="A60" s="146"/>
      <c r="B60" s="138">
        <v>43685</v>
      </c>
      <c r="C60" s="108" t="s">
        <v>249</v>
      </c>
      <c r="D60" s="124" t="s">
        <v>253</v>
      </c>
      <c r="E60" s="87">
        <f t="shared" si="0"/>
        <v>7.1083333333333343</v>
      </c>
      <c r="F60" s="98">
        <v>42.65</v>
      </c>
    </row>
    <row r="61" spans="1:6" x14ac:dyDescent="0.25">
      <c r="A61" s="147" t="s">
        <v>19</v>
      </c>
      <c r="B61" s="134"/>
      <c r="C61" s="134"/>
      <c r="D61" s="134"/>
      <c r="E61" s="94"/>
      <c r="F61" s="135"/>
    </row>
    <row r="62" spans="1:6" ht="21.75" customHeight="1" x14ac:dyDescent="0.25">
      <c r="A62" s="35"/>
      <c r="B62" s="138">
        <v>43675</v>
      </c>
      <c r="C62" s="108" t="s">
        <v>254</v>
      </c>
      <c r="D62" s="131" t="s">
        <v>440</v>
      </c>
      <c r="E62" s="129">
        <f t="shared" si="0"/>
        <v>49.166666666666657</v>
      </c>
      <c r="F62" s="128">
        <v>295</v>
      </c>
    </row>
    <row r="63" spans="1:6" x14ac:dyDescent="0.25">
      <c r="A63" s="21" t="s">
        <v>12</v>
      </c>
      <c r="B63" s="35"/>
      <c r="C63" s="35"/>
      <c r="D63" s="38"/>
      <c r="E63" s="36"/>
      <c r="F63" s="166">
        <v>2476.16</v>
      </c>
    </row>
  </sheetData>
  <mergeCells count="2">
    <mergeCell ref="A3:F3"/>
    <mergeCell ref="B13:C13"/>
  </mergeCells>
  <pageMargins left="1.25" right="1.25" top="1" bottom="1" header="0.25" footer="0.2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9B46A-3F0D-4468-A38E-5F1BDE8B07CB}">
  <dimension ref="A2:F57"/>
  <sheetViews>
    <sheetView topLeftCell="A4" workbookViewId="0">
      <selection activeCell="D21" sqref="D21"/>
    </sheetView>
  </sheetViews>
  <sheetFormatPr defaultRowHeight="15" x14ac:dyDescent="0.25"/>
  <cols>
    <col min="1" max="1" width="14.28515625" customWidth="1"/>
    <col min="2" max="2" width="28" customWidth="1"/>
    <col min="3" max="3" width="26.140625" customWidth="1"/>
    <col min="4" max="4" width="67.28515625" bestFit="1" customWidth="1"/>
    <col min="5" max="5" width="9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ht="10.9" customHeight="1" x14ac:dyDescent="0.25">
      <c r="A3" s="423"/>
      <c r="B3" s="423"/>
      <c r="C3" s="423"/>
      <c r="D3" s="423"/>
      <c r="E3" s="423"/>
      <c r="F3" s="423"/>
    </row>
    <row r="4" spans="1:6" x14ac:dyDescent="0.25">
      <c r="A4" s="156" t="s">
        <v>5</v>
      </c>
      <c r="B4" s="122" t="s">
        <v>6</v>
      </c>
      <c r="C4" s="123"/>
      <c r="D4" s="123"/>
      <c r="E4" s="123"/>
      <c r="F4" s="157"/>
    </row>
    <row r="5" spans="1:6" x14ac:dyDescent="0.25">
      <c r="A5" s="149"/>
      <c r="B5" s="170" t="s">
        <v>255</v>
      </c>
      <c r="C5" s="51" t="s">
        <v>257</v>
      </c>
      <c r="D5" s="51" t="s">
        <v>108</v>
      </c>
      <c r="E5" s="87">
        <f t="shared" ref="E5:E56" si="0">F5-(F5/1.2)</f>
        <v>3.1583333333333332</v>
      </c>
      <c r="F5" s="82">
        <v>18.95</v>
      </c>
    </row>
    <row r="6" spans="1:6" x14ac:dyDescent="0.25">
      <c r="A6" s="158" t="s">
        <v>63</v>
      </c>
      <c r="B6" s="122" t="s">
        <v>6</v>
      </c>
      <c r="C6" s="125"/>
      <c r="D6" s="125"/>
      <c r="E6" s="94"/>
      <c r="F6" s="97"/>
    </row>
    <row r="7" spans="1:6" x14ac:dyDescent="0.25">
      <c r="A7" s="149"/>
      <c r="B7" s="138" t="s">
        <v>256</v>
      </c>
      <c r="C7" s="108" t="s">
        <v>260</v>
      </c>
      <c r="D7" s="108" t="s">
        <v>258</v>
      </c>
      <c r="E7" s="87">
        <f t="shared" si="0"/>
        <v>50</v>
      </c>
      <c r="F7" s="103">
        <v>300</v>
      </c>
    </row>
    <row r="8" spans="1:6" x14ac:dyDescent="0.25">
      <c r="A8" s="150"/>
      <c r="B8" s="138" t="s">
        <v>256</v>
      </c>
      <c r="C8" s="108" t="s">
        <v>260</v>
      </c>
      <c r="D8" s="167" t="s">
        <v>259</v>
      </c>
      <c r="E8" s="87">
        <f t="shared" si="0"/>
        <v>50</v>
      </c>
      <c r="F8" s="103">
        <v>300</v>
      </c>
    </row>
    <row r="9" spans="1:6" x14ac:dyDescent="0.25">
      <c r="A9" s="160" t="s">
        <v>64</v>
      </c>
      <c r="B9" s="122" t="s">
        <v>6</v>
      </c>
      <c r="C9" s="122"/>
      <c r="D9" s="126"/>
      <c r="E9" s="94"/>
      <c r="F9" s="162"/>
    </row>
    <row r="10" spans="1:6" x14ac:dyDescent="0.25">
      <c r="A10" s="151"/>
      <c r="B10" s="171" t="s">
        <v>261</v>
      </c>
      <c r="C10" s="25" t="s">
        <v>263</v>
      </c>
      <c r="D10" s="106" t="s">
        <v>264</v>
      </c>
      <c r="E10" s="87">
        <f t="shared" si="0"/>
        <v>40</v>
      </c>
      <c r="F10" s="82">
        <v>240</v>
      </c>
    </row>
    <row r="11" spans="1:6" x14ac:dyDescent="0.25">
      <c r="A11" s="150"/>
      <c r="B11" s="172" t="s">
        <v>262</v>
      </c>
      <c r="C11" s="25" t="s">
        <v>171</v>
      </c>
      <c r="D11" s="25" t="s">
        <v>265</v>
      </c>
      <c r="E11" s="87">
        <f t="shared" si="0"/>
        <v>15.97999999999999</v>
      </c>
      <c r="F11" s="82">
        <v>95.88</v>
      </c>
    </row>
    <row r="12" spans="1:6" x14ac:dyDescent="0.25">
      <c r="A12" s="159" t="s">
        <v>80</v>
      </c>
      <c r="B12" s="122" t="s">
        <v>6</v>
      </c>
      <c r="C12" s="60"/>
      <c r="D12" s="60"/>
      <c r="E12" s="94"/>
      <c r="F12" s="164"/>
    </row>
    <row r="13" spans="1:6" x14ac:dyDescent="0.25">
      <c r="A13" s="150"/>
      <c r="B13" s="172" t="s">
        <v>266</v>
      </c>
      <c r="C13" s="124" t="s">
        <v>267</v>
      </c>
      <c r="D13" s="124" t="s">
        <v>268</v>
      </c>
      <c r="E13" s="87">
        <f t="shared" si="0"/>
        <v>77.399999999999977</v>
      </c>
      <c r="F13" s="82">
        <v>464.4</v>
      </c>
    </row>
    <row r="14" spans="1:6" x14ac:dyDescent="0.25">
      <c r="A14" s="159" t="s">
        <v>81</v>
      </c>
      <c r="B14" s="122" t="s">
        <v>6</v>
      </c>
      <c r="C14" s="168"/>
      <c r="D14" s="168"/>
      <c r="E14" s="94"/>
      <c r="F14" s="164"/>
    </row>
    <row r="15" spans="1:6" ht="39" x14ac:dyDescent="0.25">
      <c r="A15" s="150"/>
      <c r="B15" s="172" t="s">
        <v>269</v>
      </c>
      <c r="C15" s="132" t="s">
        <v>270</v>
      </c>
      <c r="D15" s="124" t="s">
        <v>271</v>
      </c>
      <c r="E15" s="87">
        <f t="shared" si="0"/>
        <v>4.2666666666666657</v>
      </c>
      <c r="F15" s="82">
        <v>25.6</v>
      </c>
    </row>
    <row r="16" spans="1:6" x14ac:dyDescent="0.25">
      <c r="A16" s="160" t="s">
        <v>14</v>
      </c>
      <c r="B16" s="62" t="s">
        <v>69</v>
      </c>
      <c r="C16" s="122"/>
      <c r="D16" s="126"/>
      <c r="E16" s="94"/>
      <c r="F16" s="162"/>
    </row>
    <row r="17" spans="1:6" x14ac:dyDescent="0.25">
      <c r="A17" s="154"/>
      <c r="B17" s="138">
        <v>43707</v>
      </c>
      <c r="C17" s="108" t="s">
        <v>272</v>
      </c>
      <c r="D17" s="108" t="s">
        <v>274</v>
      </c>
      <c r="E17" s="87">
        <f t="shared" si="0"/>
        <v>3.7133333333333312</v>
      </c>
      <c r="F17" s="103">
        <v>22.28</v>
      </c>
    </row>
    <row r="18" spans="1:6" x14ac:dyDescent="0.25">
      <c r="A18" s="154"/>
      <c r="B18" s="138">
        <v>43707</v>
      </c>
      <c r="C18" s="108" t="s">
        <v>49</v>
      </c>
      <c r="D18" s="108" t="s">
        <v>245</v>
      </c>
      <c r="E18" s="87">
        <f t="shared" si="0"/>
        <v>7.2833333333333314</v>
      </c>
      <c r="F18" s="103">
        <v>43.7</v>
      </c>
    </row>
    <row r="19" spans="1:6" x14ac:dyDescent="0.25">
      <c r="A19" s="154"/>
      <c r="B19" s="138">
        <v>43707</v>
      </c>
      <c r="C19" s="108" t="s">
        <v>273</v>
      </c>
      <c r="D19" s="108" t="s">
        <v>275</v>
      </c>
      <c r="E19" s="87">
        <f t="shared" si="0"/>
        <v>1.9833333333333325</v>
      </c>
      <c r="F19" s="103">
        <v>11.9</v>
      </c>
    </row>
    <row r="20" spans="1:6" x14ac:dyDescent="0.25">
      <c r="A20" s="154"/>
      <c r="B20" s="138">
        <v>43708</v>
      </c>
      <c r="C20" s="108" t="s">
        <v>49</v>
      </c>
      <c r="D20" s="108" t="s">
        <v>276</v>
      </c>
      <c r="E20" s="87">
        <f t="shared" si="0"/>
        <v>-3.6416666666666657</v>
      </c>
      <c r="F20" s="103">
        <v>-21.85</v>
      </c>
    </row>
    <row r="21" spans="1:6" x14ac:dyDescent="0.25">
      <c r="A21" s="150"/>
      <c r="B21" s="138">
        <v>43711</v>
      </c>
      <c r="C21" s="108" t="s">
        <v>72</v>
      </c>
      <c r="D21" s="108" t="s">
        <v>125</v>
      </c>
      <c r="E21" s="87">
        <f t="shared" si="0"/>
        <v>1.6649999999999991</v>
      </c>
      <c r="F21" s="103">
        <v>9.99</v>
      </c>
    </row>
    <row r="22" spans="1:6" x14ac:dyDescent="0.25">
      <c r="A22" s="150"/>
      <c r="B22" s="138">
        <v>43717</v>
      </c>
      <c r="C22" s="108" t="s">
        <v>131</v>
      </c>
      <c r="D22" s="108" t="s">
        <v>277</v>
      </c>
      <c r="E22" s="87">
        <f t="shared" si="0"/>
        <v>2.0833333333333321</v>
      </c>
      <c r="F22" s="103">
        <v>12.5</v>
      </c>
    </row>
    <row r="23" spans="1:6" x14ac:dyDescent="0.25">
      <c r="A23" s="150"/>
      <c r="B23" s="138">
        <v>43724</v>
      </c>
      <c r="C23" s="108" t="s">
        <v>208</v>
      </c>
      <c r="D23" s="108" t="s">
        <v>278</v>
      </c>
      <c r="E23" s="87">
        <f t="shared" si="0"/>
        <v>6.8133333333333326</v>
      </c>
      <c r="F23" s="103">
        <v>40.880000000000003</v>
      </c>
    </row>
    <row r="24" spans="1:6" x14ac:dyDescent="0.25">
      <c r="A24" s="160" t="s">
        <v>19</v>
      </c>
      <c r="B24" s="127" t="s">
        <v>13</v>
      </c>
      <c r="C24" s="125"/>
      <c r="D24" s="125"/>
      <c r="E24" s="94"/>
      <c r="F24" s="97"/>
    </row>
    <row r="25" spans="1:6" x14ac:dyDescent="0.25">
      <c r="A25" s="153"/>
      <c r="B25" s="138">
        <v>43733</v>
      </c>
      <c r="C25" s="108" t="s">
        <v>279</v>
      </c>
      <c r="D25" s="108" t="s">
        <v>280</v>
      </c>
      <c r="E25" s="87">
        <f t="shared" si="0"/>
        <v>49.666666666666657</v>
      </c>
      <c r="F25" s="82">
        <v>298</v>
      </c>
    </row>
    <row r="26" spans="1:6" x14ac:dyDescent="0.25">
      <c r="A26" s="160" t="s">
        <v>20</v>
      </c>
      <c r="B26" s="127" t="s">
        <v>13</v>
      </c>
      <c r="C26" s="125"/>
      <c r="D26" s="125"/>
      <c r="E26" s="94"/>
      <c r="F26" s="97"/>
    </row>
    <row r="27" spans="1:6" x14ac:dyDescent="0.25">
      <c r="A27" s="153"/>
      <c r="B27" s="170" t="s">
        <v>281</v>
      </c>
      <c r="C27" s="51" t="s">
        <v>283</v>
      </c>
      <c r="D27" s="51" t="s">
        <v>107</v>
      </c>
      <c r="E27" s="87">
        <f t="shared" si="0"/>
        <v>4.1666666666666643</v>
      </c>
      <c r="F27" s="82">
        <v>25</v>
      </c>
    </row>
    <row r="28" spans="1:6" x14ac:dyDescent="0.25">
      <c r="A28" s="153"/>
      <c r="B28" s="170" t="s">
        <v>281</v>
      </c>
      <c r="C28" s="51" t="s">
        <v>283</v>
      </c>
      <c r="D28" s="51" t="s">
        <v>107</v>
      </c>
      <c r="E28" s="87">
        <f t="shared" si="0"/>
        <v>10</v>
      </c>
      <c r="F28" s="82">
        <v>60</v>
      </c>
    </row>
    <row r="29" spans="1:6" x14ac:dyDescent="0.25">
      <c r="A29" s="153"/>
      <c r="B29" s="170" t="s">
        <v>281</v>
      </c>
      <c r="C29" s="51" t="s">
        <v>283</v>
      </c>
      <c r="D29" s="51" t="s">
        <v>107</v>
      </c>
      <c r="E29" s="87">
        <f t="shared" si="0"/>
        <v>8.1666666666666643</v>
      </c>
      <c r="F29" s="82">
        <v>49</v>
      </c>
    </row>
    <row r="30" spans="1:6" x14ac:dyDescent="0.25">
      <c r="A30" s="153"/>
      <c r="B30" s="170" t="s">
        <v>281</v>
      </c>
      <c r="C30" s="51" t="s">
        <v>283</v>
      </c>
      <c r="D30" s="51" t="s">
        <v>107</v>
      </c>
      <c r="E30" s="87">
        <f t="shared" si="0"/>
        <v>8.1666666666666643</v>
      </c>
      <c r="F30" s="82">
        <v>49</v>
      </c>
    </row>
    <row r="31" spans="1:6" x14ac:dyDescent="0.25">
      <c r="A31" s="150"/>
      <c r="B31" s="170" t="s">
        <v>281</v>
      </c>
      <c r="C31" s="51" t="s">
        <v>283</v>
      </c>
      <c r="D31" s="51" t="s">
        <v>107</v>
      </c>
      <c r="E31" s="87">
        <f t="shared" si="0"/>
        <v>8.1666666666666643</v>
      </c>
      <c r="F31" s="163">
        <v>49</v>
      </c>
    </row>
    <row r="32" spans="1:6" x14ac:dyDescent="0.25">
      <c r="A32" s="153"/>
      <c r="B32" s="170" t="s">
        <v>281</v>
      </c>
      <c r="C32" s="51" t="s">
        <v>283</v>
      </c>
      <c r="D32" s="51" t="s">
        <v>107</v>
      </c>
      <c r="E32" s="87">
        <f t="shared" si="0"/>
        <v>10</v>
      </c>
      <c r="F32" s="163">
        <v>60</v>
      </c>
    </row>
    <row r="33" spans="1:6" x14ac:dyDescent="0.25">
      <c r="A33" s="150"/>
      <c r="B33" s="170" t="s">
        <v>281</v>
      </c>
      <c r="C33" s="51" t="s">
        <v>283</v>
      </c>
      <c r="D33" s="51" t="s">
        <v>107</v>
      </c>
      <c r="E33" s="87">
        <f t="shared" si="0"/>
        <v>8.1666666666666643</v>
      </c>
      <c r="F33" s="163">
        <v>49</v>
      </c>
    </row>
    <row r="34" spans="1:6" x14ac:dyDescent="0.25">
      <c r="A34" s="153"/>
      <c r="B34" s="172" t="s">
        <v>282</v>
      </c>
      <c r="C34" s="25" t="s">
        <v>117</v>
      </c>
      <c r="D34" s="51" t="s">
        <v>107</v>
      </c>
      <c r="E34" s="87">
        <f t="shared" si="0"/>
        <v>4</v>
      </c>
      <c r="F34" s="163">
        <v>24</v>
      </c>
    </row>
    <row r="35" spans="1:6" x14ac:dyDescent="0.25">
      <c r="A35" s="150"/>
      <c r="B35" s="172" t="s">
        <v>282</v>
      </c>
      <c r="C35" s="25" t="s">
        <v>117</v>
      </c>
      <c r="D35" s="51" t="s">
        <v>107</v>
      </c>
      <c r="E35" s="87">
        <f t="shared" si="0"/>
        <v>6.6666666666666643</v>
      </c>
      <c r="F35" s="163">
        <v>40</v>
      </c>
    </row>
    <row r="36" spans="1:6" x14ac:dyDescent="0.25">
      <c r="A36" s="150"/>
      <c r="B36" s="172" t="s">
        <v>282</v>
      </c>
      <c r="C36" s="25" t="s">
        <v>117</v>
      </c>
      <c r="D36" s="51" t="s">
        <v>107</v>
      </c>
      <c r="E36" s="87">
        <f t="shared" si="0"/>
        <v>4.1666666666666643</v>
      </c>
      <c r="F36" s="163">
        <v>25</v>
      </c>
    </row>
    <row r="37" spans="1:6" x14ac:dyDescent="0.25">
      <c r="A37" s="150"/>
      <c r="B37" s="172" t="s">
        <v>282</v>
      </c>
      <c r="C37" s="25" t="s">
        <v>117</v>
      </c>
      <c r="D37" s="51" t="s">
        <v>107</v>
      </c>
      <c r="E37" s="87">
        <f t="shared" si="0"/>
        <v>6.6666666666666643</v>
      </c>
      <c r="F37" s="163">
        <v>40</v>
      </c>
    </row>
    <row r="38" spans="1:6" x14ac:dyDescent="0.25">
      <c r="A38" s="153"/>
      <c r="B38" s="172" t="s">
        <v>282</v>
      </c>
      <c r="C38" s="25" t="s">
        <v>117</v>
      </c>
      <c r="D38" s="51" t="s">
        <v>107</v>
      </c>
      <c r="E38" s="87">
        <f t="shared" si="0"/>
        <v>4.1666666666666643</v>
      </c>
      <c r="F38" s="163">
        <v>25</v>
      </c>
    </row>
    <row r="39" spans="1:6" x14ac:dyDescent="0.25">
      <c r="A39" s="159" t="s">
        <v>21</v>
      </c>
      <c r="B39" s="127" t="s">
        <v>13</v>
      </c>
      <c r="C39" s="60"/>
      <c r="D39" s="60"/>
      <c r="E39" s="94"/>
      <c r="F39" s="164"/>
    </row>
    <row r="40" spans="1:6" x14ac:dyDescent="0.25">
      <c r="A40" s="152"/>
      <c r="B40" s="138">
        <v>43714</v>
      </c>
      <c r="C40" s="124" t="s">
        <v>47</v>
      </c>
      <c r="D40" s="124" t="s">
        <v>286</v>
      </c>
      <c r="E40" s="87">
        <f t="shared" si="0"/>
        <v>4.1666666666666643</v>
      </c>
      <c r="F40" s="103">
        <v>25</v>
      </c>
    </row>
    <row r="41" spans="1:6" x14ac:dyDescent="0.25">
      <c r="A41" s="152"/>
      <c r="B41" s="138">
        <v>43719</v>
      </c>
      <c r="C41" s="124" t="s">
        <v>47</v>
      </c>
      <c r="D41" s="124" t="s">
        <v>287</v>
      </c>
      <c r="E41" s="87">
        <f t="shared" si="0"/>
        <v>55.583333333333314</v>
      </c>
      <c r="F41" s="103">
        <v>333.5</v>
      </c>
    </row>
    <row r="42" spans="1:6" x14ac:dyDescent="0.25">
      <c r="A42" s="153"/>
      <c r="B42" s="138">
        <v>43719</v>
      </c>
      <c r="C42" s="124" t="s">
        <v>47</v>
      </c>
      <c r="D42" s="124" t="s">
        <v>287</v>
      </c>
      <c r="E42" s="87">
        <f t="shared" si="0"/>
        <v>54.666666666666629</v>
      </c>
      <c r="F42" s="103">
        <v>328</v>
      </c>
    </row>
    <row r="43" spans="1:6" x14ac:dyDescent="0.25">
      <c r="A43" s="150"/>
      <c r="B43" s="138">
        <v>43719</v>
      </c>
      <c r="C43" s="124" t="s">
        <v>47</v>
      </c>
      <c r="D43" s="124" t="s">
        <v>287</v>
      </c>
      <c r="E43" s="87">
        <f t="shared" si="0"/>
        <v>41</v>
      </c>
      <c r="F43" s="103">
        <v>246</v>
      </c>
    </row>
    <row r="44" spans="1:6" x14ac:dyDescent="0.25">
      <c r="A44" s="150"/>
      <c r="B44" s="138">
        <v>43719</v>
      </c>
      <c r="C44" s="124" t="s">
        <v>183</v>
      </c>
      <c r="D44" s="124" t="s">
        <v>288</v>
      </c>
      <c r="E44" s="87">
        <f t="shared" si="0"/>
        <v>24.016666666666666</v>
      </c>
      <c r="F44" s="103">
        <v>144.1</v>
      </c>
    </row>
    <row r="45" spans="1:6" x14ac:dyDescent="0.25">
      <c r="A45" s="150"/>
      <c r="B45" s="138">
        <v>43720</v>
      </c>
      <c r="C45" s="124" t="s">
        <v>47</v>
      </c>
      <c r="D45" s="124" t="s">
        <v>286</v>
      </c>
      <c r="E45" s="87">
        <f t="shared" si="0"/>
        <v>33.333333333333314</v>
      </c>
      <c r="F45" s="103">
        <v>200</v>
      </c>
    </row>
    <row r="46" spans="1:6" x14ac:dyDescent="0.25">
      <c r="A46" s="150"/>
      <c r="B46" s="138">
        <v>43721</v>
      </c>
      <c r="C46" s="124" t="s">
        <v>284</v>
      </c>
      <c r="D46" s="124" t="s">
        <v>289</v>
      </c>
      <c r="E46" s="87">
        <f t="shared" si="0"/>
        <v>11.783333333333331</v>
      </c>
      <c r="F46" s="103">
        <v>70.7</v>
      </c>
    </row>
    <row r="47" spans="1:6" x14ac:dyDescent="0.25">
      <c r="A47" s="150"/>
      <c r="B47" s="138">
        <v>43721</v>
      </c>
      <c r="C47" s="124" t="s">
        <v>99</v>
      </c>
      <c r="D47" s="124" t="s">
        <v>287</v>
      </c>
      <c r="E47" s="87">
        <f t="shared" si="0"/>
        <v>2.3333333333333321</v>
      </c>
      <c r="F47" s="103">
        <v>14</v>
      </c>
    </row>
    <row r="48" spans="1:6" x14ac:dyDescent="0.25">
      <c r="A48" s="150"/>
      <c r="B48" s="138">
        <v>43727</v>
      </c>
      <c r="C48" s="108" t="s">
        <v>48</v>
      </c>
      <c r="D48" s="124" t="s">
        <v>252</v>
      </c>
      <c r="E48" s="87">
        <f t="shared" si="0"/>
        <v>15.541666666666657</v>
      </c>
      <c r="F48" s="103">
        <v>93.25</v>
      </c>
    </row>
    <row r="49" spans="1:6" x14ac:dyDescent="0.25">
      <c r="A49" s="150"/>
      <c r="B49" s="138">
        <v>43728</v>
      </c>
      <c r="C49" s="108" t="s">
        <v>47</v>
      </c>
      <c r="D49" s="124" t="s">
        <v>286</v>
      </c>
      <c r="E49" s="87">
        <f t="shared" si="0"/>
        <v>33.333333333333314</v>
      </c>
      <c r="F49" s="103">
        <v>200</v>
      </c>
    </row>
    <row r="50" spans="1:6" x14ac:dyDescent="0.25">
      <c r="A50" s="150"/>
      <c r="B50" s="138">
        <v>43728</v>
      </c>
      <c r="C50" s="108" t="s">
        <v>285</v>
      </c>
      <c r="D50" s="124" t="s">
        <v>290</v>
      </c>
      <c r="E50" s="87">
        <f t="shared" si="0"/>
        <v>9.1566666666666663</v>
      </c>
      <c r="F50" s="103">
        <v>54.94</v>
      </c>
    </row>
    <row r="51" spans="1:6" x14ac:dyDescent="0.25">
      <c r="A51" s="150"/>
      <c r="B51" s="138">
        <v>43729</v>
      </c>
      <c r="C51" s="108" t="s">
        <v>43</v>
      </c>
      <c r="D51" s="124" t="s">
        <v>291</v>
      </c>
      <c r="E51" s="87">
        <f t="shared" si="0"/>
        <v>10.75</v>
      </c>
      <c r="F51" s="103">
        <v>64.5</v>
      </c>
    </row>
    <row r="52" spans="1:6" x14ac:dyDescent="0.25">
      <c r="A52" s="150"/>
      <c r="B52" s="138">
        <v>43729</v>
      </c>
      <c r="C52" s="124" t="s">
        <v>47</v>
      </c>
      <c r="D52" s="124" t="s">
        <v>287</v>
      </c>
      <c r="E52" s="87">
        <f t="shared" si="0"/>
        <v>4.9833333333333307</v>
      </c>
      <c r="F52" s="103">
        <v>29.9</v>
      </c>
    </row>
    <row r="53" spans="1:6" x14ac:dyDescent="0.25">
      <c r="A53" s="150"/>
      <c r="B53" s="173"/>
      <c r="C53" s="102"/>
      <c r="D53" s="102"/>
      <c r="E53" s="87"/>
      <c r="F53" s="165"/>
    </row>
    <row r="54" spans="1:6" x14ac:dyDescent="0.25">
      <c r="A54" s="159" t="s">
        <v>22</v>
      </c>
      <c r="B54" s="121" t="s">
        <v>15</v>
      </c>
      <c r="C54" s="126"/>
      <c r="D54" s="126"/>
      <c r="E54" s="94"/>
      <c r="F54" s="162"/>
    </row>
    <row r="55" spans="1:6" x14ac:dyDescent="0.25">
      <c r="A55" s="155"/>
      <c r="B55" s="138">
        <v>43710</v>
      </c>
      <c r="C55" s="108" t="s">
        <v>292</v>
      </c>
      <c r="D55" s="25" t="s">
        <v>294</v>
      </c>
      <c r="E55" s="87">
        <f t="shared" si="0"/>
        <v>23.333333333333329</v>
      </c>
      <c r="F55" s="103">
        <v>140</v>
      </c>
    </row>
    <row r="56" spans="1:6" x14ac:dyDescent="0.25">
      <c r="A56" s="6"/>
      <c r="B56" s="138">
        <v>43727</v>
      </c>
      <c r="C56" s="169" t="s">
        <v>292</v>
      </c>
      <c r="D56" s="25" t="s">
        <v>293</v>
      </c>
      <c r="E56" s="161">
        <f t="shared" si="0"/>
        <v>26.5</v>
      </c>
      <c r="F56" s="103">
        <v>159</v>
      </c>
    </row>
    <row r="57" spans="1:6" ht="19.5" customHeight="1" x14ac:dyDescent="0.25">
      <c r="A57" s="21" t="s">
        <v>12</v>
      </c>
      <c r="B57" s="6"/>
      <c r="C57" s="6"/>
      <c r="D57" s="30"/>
      <c r="E57" s="37"/>
      <c r="F57" s="178">
        <v>4460.12</v>
      </c>
    </row>
  </sheetData>
  <mergeCells count="1">
    <mergeCell ref="A3:F3"/>
  </mergeCells>
  <pageMargins left="1.25" right="1.25" top="1" bottom="1" header="0.25" footer="0.2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D2847-4345-4244-B67C-F5462F1A8540}">
  <dimension ref="A2:F45"/>
  <sheetViews>
    <sheetView topLeftCell="A30" workbookViewId="0">
      <selection activeCell="D31" sqref="D31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2" customWidth="1"/>
    <col min="5" max="5" width="9" customWidth="1"/>
    <col min="6" max="6" width="14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ht="10.9" customHeight="1" x14ac:dyDescent="0.25">
      <c r="A3" s="422"/>
      <c r="B3" s="422"/>
      <c r="C3" s="422"/>
      <c r="D3" s="422"/>
      <c r="E3" s="422"/>
      <c r="F3" s="422"/>
    </row>
    <row r="4" spans="1:6" x14ac:dyDescent="0.25">
      <c r="A4" s="64" t="s">
        <v>5</v>
      </c>
      <c r="B4" s="174" t="s">
        <v>6</v>
      </c>
      <c r="C4" s="88"/>
      <c r="D4" s="88"/>
      <c r="E4" s="88"/>
      <c r="F4" s="88"/>
    </row>
    <row r="5" spans="1:6" x14ac:dyDescent="0.25">
      <c r="A5" s="51"/>
      <c r="B5" s="170" t="s">
        <v>295</v>
      </c>
      <c r="C5" s="51" t="s">
        <v>303</v>
      </c>
      <c r="D5" s="51" t="s">
        <v>108</v>
      </c>
      <c r="E5" s="87">
        <f t="shared" ref="E5:E44" si="0">F5-(F5/1.2)</f>
        <v>31.97999999999999</v>
      </c>
      <c r="F5" s="82">
        <v>191.88</v>
      </c>
    </row>
    <row r="6" spans="1:6" x14ac:dyDescent="0.25">
      <c r="A6" s="51"/>
      <c r="B6" s="170" t="s">
        <v>296</v>
      </c>
      <c r="C6" s="51" t="s">
        <v>47</v>
      </c>
      <c r="D6" s="51" t="s">
        <v>107</v>
      </c>
      <c r="E6" s="87">
        <f t="shared" si="0"/>
        <v>43.408333333333331</v>
      </c>
      <c r="F6" s="82">
        <v>260.45</v>
      </c>
    </row>
    <row r="7" spans="1:6" x14ac:dyDescent="0.25">
      <c r="A7" s="51"/>
      <c r="B7" s="170" t="s">
        <v>297</v>
      </c>
      <c r="C7" s="51" t="s">
        <v>304</v>
      </c>
      <c r="D7" s="51" t="s">
        <v>108</v>
      </c>
      <c r="E7" s="87">
        <f t="shared" si="0"/>
        <v>79.800000000000011</v>
      </c>
      <c r="F7" s="82">
        <v>478.8</v>
      </c>
    </row>
    <row r="8" spans="1:6" x14ac:dyDescent="0.25">
      <c r="A8" s="51"/>
      <c r="B8" s="170" t="s">
        <v>298</v>
      </c>
      <c r="C8" s="51" t="s">
        <v>305</v>
      </c>
      <c r="D8" s="51" t="s">
        <v>361</v>
      </c>
      <c r="E8" s="87">
        <f t="shared" si="0"/>
        <v>1.583333333333333</v>
      </c>
      <c r="F8" s="82">
        <v>9.5</v>
      </c>
    </row>
    <row r="9" spans="1:6" x14ac:dyDescent="0.25">
      <c r="A9" s="51"/>
      <c r="B9" s="170" t="s">
        <v>299</v>
      </c>
      <c r="C9" s="51" t="s">
        <v>104</v>
      </c>
      <c r="D9" s="51" t="s">
        <v>108</v>
      </c>
      <c r="E9" s="87">
        <f t="shared" si="0"/>
        <v>1.8333333333333321</v>
      </c>
      <c r="F9" s="82">
        <v>11</v>
      </c>
    </row>
    <row r="10" spans="1:6" x14ac:dyDescent="0.25">
      <c r="A10" s="51"/>
      <c r="B10" s="170" t="s">
        <v>300</v>
      </c>
      <c r="C10" s="51" t="s">
        <v>48</v>
      </c>
      <c r="D10" s="51" t="s">
        <v>107</v>
      </c>
      <c r="E10" s="87">
        <f t="shared" si="0"/>
        <v>8.2333333333333343</v>
      </c>
      <c r="F10" s="82">
        <v>49.4</v>
      </c>
    </row>
    <row r="11" spans="1:6" x14ac:dyDescent="0.25">
      <c r="A11" s="51"/>
      <c r="B11" s="170" t="s">
        <v>301</v>
      </c>
      <c r="C11" s="51" t="s">
        <v>249</v>
      </c>
      <c r="D11" s="51" t="s">
        <v>107</v>
      </c>
      <c r="E11" s="87">
        <f t="shared" si="0"/>
        <v>1.1333333333333329</v>
      </c>
      <c r="F11" s="82">
        <v>6.8</v>
      </c>
    </row>
    <row r="12" spans="1:6" x14ac:dyDescent="0.25">
      <c r="A12" s="52"/>
      <c r="B12" s="172" t="s">
        <v>302</v>
      </c>
      <c r="C12" s="25" t="s">
        <v>48</v>
      </c>
      <c r="D12" s="51" t="s">
        <v>107</v>
      </c>
      <c r="E12" s="87">
        <f t="shared" si="0"/>
        <v>3.5999999999999979</v>
      </c>
      <c r="F12" s="76">
        <v>21.6</v>
      </c>
    </row>
    <row r="13" spans="1:6" x14ac:dyDescent="0.25">
      <c r="A13" s="141" t="s">
        <v>442</v>
      </c>
      <c r="B13" s="174" t="s">
        <v>6</v>
      </c>
      <c r="C13" s="122"/>
      <c r="D13" s="126"/>
      <c r="E13" s="94"/>
      <c r="F13" s="95"/>
    </row>
    <row r="14" spans="1:6" x14ac:dyDescent="0.25">
      <c r="A14" s="49"/>
      <c r="B14" s="176" t="s">
        <v>300</v>
      </c>
      <c r="C14" s="51" t="s">
        <v>153</v>
      </c>
      <c r="D14" s="25" t="s">
        <v>103</v>
      </c>
      <c r="E14" s="87">
        <f t="shared" si="0"/>
        <v>13.534999999999997</v>
      </c>
      <c r="F14" s="76">
        <v>81.209999999999994</v>
      </c>
    </row>
    <row r="15" spans="1:6" x14ac:dyDescent="0.25">
      <c r="A15" s="49"/>
      <c r="B15" s="176" t="s">
        <v>306</v>
      </c>
      <c r="C15" s="51" t="s">
        <v>153</v>
      </c>
      <c r="D15" s="25" t="s">
        <v>103</v>
      </c>
      <c r="E15" s="87">
        <f t="shared" si="0"/>
        <v>0.57333333333333325</v>
      </c>
      <c r="F15" s="76">
        <v>3.44</v>
      </c>
    </row>
    <row r="16" spans="1:6" x14ac:dyDescent="0.25">
      <c r="A16" s="141" t="s">
        <v>443</v>
      </c>
      <c r="B16" s="424" t="s">
        <v>11</v>
      </c>
      <c r="C16" s="425"/>
      <c r="D16" s="126"/>
      <c r="E16" s="94"/>
      <c r="F16" s="95"/>
    </row>
    <row r="17" spans="1:6" ht="38.25" x14ac:dyDescent="0.25">
      <c r="A17" s="54"/>
      <c r="B17" s="137" t="s">
        <v>307</v>
      </c>
      <c r="C17" s="132" t="s">
        <v>160</v>
      </c>
      <c r="D17" s="175" t="s">
        <v>313</v>
      </c>
      <c r="E17" s="87">
        <f t="shared" si="0"/>
        <v>7.1166666666666671</v>
      </c>
      <c r="F17" s="103">
        <v>42.7</v>
      </c>
    </row>
    <row r="18" spans="1:6" ht="25.5" x14ac:dyDescent="0.25">
      <c r="A18" s="54"/>
      <c r="B18" s="137" t="s">
        <v>308</v>
      </c>
      <c r="C18" s="132" t="s">
        <v>310</v>
      </c>
      <c r="D18" s="175" t="s">
        <v>312</v>
      </c>
      <c r="E18" s="87">
        <f t="shared" si="0"/>
        <v>10</v>
      </c>
      <c r="F18" s="103">
        <v>60</v>
      </c>
    </row>
    <row r="19" spans="1:6" x14ac:dyDescent="0.25">
      <c r="A19" s="54"/>
      <c r="B19" s="137" t="s">
        <v>309</v>
      </c>
      <c r="C19" s="132" t="s">
        <v>311</v>
      </c>
      <c r="D19" s="175" t="s">
        <v>314</v>
      </c>
      <c r="E19" s="87">
        <f t="shared" si="0"/>
        <v>6</v>
      </c>
      <c r="F19" s="103">
        <v>36</v>
      </c>
    </row>
    <row r="20" spans="1:6" x14ac:dyDescent="0.25">
      <c r="A20" s="141" t="s">
        <v>444</v>
      </c>
      <c r="B20" s="424" t="s">
        <v>13</v>
      </c>
      <c r="C20" s="425"/>
      <c r="D20" s="126"/>
      <c r="E20" s="94"/>
      <c r="F20" s="95"/>
    </row>
    <row r="21" spans="1:6" x14ac:dyDescent="0.25">
      <c r="A21" s="51"/>
      <c r="B21" s="138">
        <v>43742</v>
      </c>
      <c r="C21" s="124" t="s">
        <v>315</v>
      </c>
      <c r="D21" s="124" t="s">
        <v>317</v>
      </c>
      <c r="E21" s="87">
        <f>F21-(F21/1.2)</f>
        <v>20.833333333333329</v>
      </c>
      <c r="F21" s="98">
        <v>125</v>
      </c>
    </row>
    <row r="22" spans="1:6" x14ac:dyDescent="0.25">
      <c r="A22" s="51"/>
      <c r="B22" s="138">
        <v>43751</v>
      </c>
      <c r="C22" s="124" t="s">
        <v>99</v>
      </c>
      <c r="D22" s="124" t="s">
        <v>317</v>
      </c>
      <c r="E22" s="87">
        <f t="shared" si="0"/>
        <v>20.833333333333329</v>
      </c>
      <c r="F22" s="98">
        <v>125</v>
      </c>
    </row>
    <row r="23" spans="1:6" x14ac:dyDescent="0.25">
      <c r="A23" s="52"/>
      <c r="B23" s="138">
        <v>43753</v>
      </c>
      <c r="C23" s="124" t="s">
        <v>316</v>
      </c>
      <c r="D23" s="124" t="s">
        <v>318</v>
      </c>
      <c r="E23" s="87">
        <f t="shared" si="0"/>
        <v>44</v>
      </c>
      <c r="F23" s="98">
        <v>264</v>
      </c>
    </row>
    <row r="24" spans="1:6" x14ac:dyDescent="0.25">
      <c r="A24" s="141" t="s">
        <v>441</v>
      </c>
      <c r="B24" s="115" t="s">
        <v>69</v>
      </c>
      <c r="C24" s="126"/>
      <c r="D24" s="126"/>
      <c r="E24" s="94"/>
      <c r="F24" s="95"/>
    </row>
    <row r="25" spans="1:6" x14ac:dyDescent="0.25">
      <c r="A25" s="51"/>
      <c r="B25" s="138">
        <v>43739</v>
      </c>
      <c r="C25" s="108" t="s">
        <v>319</v>
      </c>
      <c r="D25" s="108" t="s">
        <v>329</v>
      </c>
      <c r="E25" s="87">
        <f t="shared" si="0"/>
        <v>36.055000000000007</v>
      </c>
      <c r="F25" s="98">
        <v>216.33</v>
      </c>
    </row>
    <row r="26" spans="1:6" x14ac:dyDescent="0.25">
      <c r="A26" s="51"/>
      <c r="B26" s="138">
        <v>43739</v>
      </c>
      <c r="C26" s="108" t="s">
        <v>320</v>
      </c>
      <c r="D26" s="108" t="s">
        <v>330</v>
      </c>
      <c r="E26" s="87">
        <f t="shared" si="0"/>
        <v>56.5</v>
      </c>
      <c r="F26" s="98">
        <v>339</v>
      </c>
    </row>
    <row r="27" spans="1:6" x14ac:dyDescent="0.25">
      <c r="A27" s="51"/>
      <c r="B27" s="138">
        <v>43739</v>
      </c>
      <c r="C27" s="108" t="s">
        <v>320</v>
      </c>
      <c r="D27" s="108" t="s">
        <v>330</v>
      </c>
      <c r="E27" s="87">
        <f t="shared" si="0"/>
        <v>41.658333333333331</v>
      </c>
      <c r="F27" s="98">
        <v>249.95</v>
      </c>
    </row>
    <row r="28" spans="1:6" x14ac:dyDescent="0.25">
      <c r="A28" s="51"/>
      <c r="B28" s="138">
        <v>43740</v>
      </c>
      <c r="C28" s="108" t="s">
        <v>321</v>
      </c>
      <c r="D28" s="108" t="s">
        <v>331</v>
      </c>
      <c r="E28" s="87">
        <f t="shared" si="0"/>
        <v>47.799999999999983</v>
      </c>
      <c r="F28" s="98">
        <v>286.8</v>
      </c>
    </row>
    <row r="29" spans="1:6" x14ac:dyDescent="0.25">
      <c r="A29" s="51"/>
      <c r="B29" s="138">
        <v>43741</v>
      </c>
      <c r="C29" s="108" t="s">
        <v>322</v>
      </c>
      <c r="D29" s="108" t="s">
        <v>332</v>
      </c>
      <c r="E29" s="87">
        <f t="shared" si="0"/>
        <v>9.8066666666666649</v>
      </c>
      <c r="F29" s="98">
        <v>58.84</v>
      </c>
    </row>
    <row r="30" spans="1:6" x14ac:dyDescent="0.25">
      <c r="A30" s="51"/>
      <c r="B30" s="138">
        <v>43745</v>
      </c>
      <c r="C30" s="108" t="s">
        <v>323</v>
      </c>
      <c r="D30" s="108" t="s">
        <v>333</v>
      </c>
      <c r="E30" s="87">
        <f t="shared" si="0"/>
        <v>46.666666666666657</v>
      </c>
      <c r="F30" s="98">
        <v>280</v>
      </c>
    </row>
    <row r="31" spans="1:6" x14ac:dyDescent="0.25">
      <c r="A31" s="48"/>
      <c r="B31" s="138">
        <v>43745</v>
      </c>
      <c r="C31" s="108" t="s">
        <v>125</v>
      </c>
      <c r="D31" s="108" t="s">
        <v>335</v>
      </c>
      <c r="E31" s="87">
        <f t="shared" si="0"/>
        <v>1.6649999999999991</v>
      </c>
      <c r="F31" s="98">
        <v>9.99</v>
      </c>
    </row>
    <row r="32" spans="1:6" x14ac:dyDescent="0.25">
      <c r="A32" s="48"/>
      <c r="B32" s="138">
        <v>43746</v>
      </c>
      <c r="C32" s="108" t="s">
        <v>324</v>
      </c>
      <c r="D32" s="108" t="s">
        <v>84</v>
      </c>
      <c r="E32" s="87">
        <f t="shared" si="0"/>
        <v>8.3333333333333286</v>
      </c>
      <c r="F32" s="98">
        <v>50</v>
      </c>
    </row>
    <row r="33" spans="1:6" x14ac:dyDescent="0.25">
      <c r="A33" s="52"/>
      <c r="B33" s="138">
        <v>43749</v>
      </c>
      <c r="C33" s="108" t="s">
        <v>325</v>
      </c>
      <c r="D33" s="108" t="s">
        <v>712</v>
      </c>
      <c r="E33" s="87">
        <f t="shared" si="0"/>
        <v>53.333333333333314</v>
      </c>
      <c r="F33" s="98">
        <v>320</v>
      </c>
    </row>
    <row r="34" spans="1:6" x14ac:dyDescent="0.25">
      <c r="A34" s="48"/>
      <c r="B34" s="138">
        <v>43751</v>
      </c>
      <c r="C34" s="108" t="s">
        <v>326</v>
      </c>
      <c r="D34" s="108" t="s">
        <v>332</v>
      </c>
      <c r="E34" s="87">
        <f t="shared" si="0"/>
        <v>23.149999999999991</v>
      </c>
      <c r="F34" s="98">
        <v>138.9</v>
      </c>
    </row>
    <row r="35" spans="1:6" x14ac:dyDescent="0.25">
      <c r="A35" s="52"/>
      <c r="B35" s="138">
        <v>43755</v>
      </c>
      <c r="C35" s="108" t="s">
        <v>327</v>
      </c>
      <c r="D35" s="108" t="s">
        <v>334</v>
      </c>
      <c r="E35" s="87">
        <f t="shared" si="0"/>
        <v>6.6333333333333329</v>
      </c>
      <c r="F35" s="98">
        <v>39.799999999999997</v>
      </c>
    </row>
    <row r="36" spans="1:6" x14ac:dyDescent="0.25">
      <c r="A36" s="48"/>
      <c r="B36" s="138">
        <v>43759</v>
      </c>
      <c r="C36" s="108" t="s">
        <v>328</v>
      </c>
      <c r="D36" s="108" t="s">
        <v>336</v>
      </c>
      <c r="E36" s="87">
        <f t="shared" si="0"/>
        <v>1.6633333333333322</v>
      </c>
      <c r="F36" s="98">
        <v>9.98</v>
      </c>
    </row>
    <row r="37" spans="1:6" x14ac:dyDescent="0.25">
      <c r="A37" s="83" t="s">
        <v>14</v>
      </c>
      <c r="B37" s="121" t="s">
        <v>15</v>
      </c>
      <c r="C37" s="60"/>
      <c r="D37" s="60"/>
      <c r="E37" s="94"/>
      <c r="F37" s="91"/>
    </row>
    <row r="38" spans="1:6" x14ac:dyDescent="0.25">
      <c r="A38" s="48"/>
      <c r="B38" s="172" t="s">
        <v>297</v>
      </c>
      <c r="C38" s="25" t="s">
        <v>338</v>
      </c>
      <c r="D38" s="25" t="s">
        <v>341</v>
      </c>
      <c r="E38" s="87">
        <f t="shared" si="0"/>
        <v>26.544999999999987</v>
      </c>
      <c r="F38" s="76">
        <v>159.27000000000001</v>
      </c>
    </row>
    <row r="39" spans="1:6" x14ac:dyDescent="0.25">
      <c r="A39" s="48"/>
      <c r="B39" s="172" t="s">
        <v>297</v>
      </c>
      <c r="C39" s="25" t="s">
        <v>339</v>
      </c>
      <c r="D39" s="25" t="s">
        <v>146</v>
      </c>
      <c r="E39" s="87">
        <f t="shared" si="0"/>
        <v>12.833333333333329</v>
      </c>
      <c r="F39" s="76">
        <v>77</v>
      </c>
    </row>
    <row r="40" spans="1:6" x14ac:dyDescent="0.25">
      <c r="A40" s="48"/>
      <c r="B40" s="172" t="s">
        <v>297</v>
      </c>
      <c r="C40" s="25" t="s">
        <v>339</v>
      </c>
      <c r="D40" s="25" t="s">
        <v>146</v>
      </c>
      <c r="E40" s="87">
        <f t="shared" si="0"/>
        <v>12.833333333333329</v>
      </c>
      <c r="F40" s="76">
        <v>77</v>
      </c>
    </row>
    <row r="41" spans="1:6" x14ac:dyDescent="0.25">
      <c r="A41" s="48"/>
      <c r="B41" s="172" t="s">
        <v>297</v>
      </c>
      <c r="C41" s="25" t="s">
        <v>340</v>
      </c>
      <c r="D41" s="25" t="s">
        <v>342</v>
      </c>
      <c r="E41" s="87">
        <f t="shared" si="0"/>
        <v>37.664999999999992</v>
      </c>
      <c r="F41" s="76">
        <v>225.99</v>
      </c>
    </row>
    <row r="42" spans="1:6" x14ac:dyDescent="0.25">
      <c r="A42" s="48"/>
      <c r="B42" s="172" t="s">
        <v>337</v>
      </c>
      <c r="C42" s="25" t="s">
        <v>338</v>
      </c>
      <c r="D42" s="25" t="s">
        <v>341</v>
      </c>
      <c r="E42" s="87">
        <f t="shared" si="0"/>
        <v>34.623333333333335</v>
      </c>
      <c r="F42" s="76">
        <v>207.74</v>
      </c>
    </row>
    <row r="43" spans="1:6" x14ac:dyDescent="0.25">
      <c r="A43" s="83" t="s">
        <v>19</v>
      </c>
      <c r="B43" s="121" t="s">
        <v>16</v>
      </c>
      <c r="C43" s="60"/>
      <c r="D43" s="60"/>
      <c r="E43" s="94"/>
      <c r="F43" s="91"/>
    </row>
    <row r="44" spans="1:6" x14ac:dyDescent="0.25">
      <c r="A44" s="52"/>
      <c r="B44" s="172" t="s">
        <v>297</v>
      </c>
      <c r="C44" s="132" t="s">
        <v>343</v>
      </c>
      <c r="D44" s="25" t="s">
        <v>344</v>
      </c>
      <c r="E44" s="87">
        <f t="shared" si="0"/>
        <v>117</v>
      </c>
      <c r="F44" s="76">
        <v>702</v>
      </c>
    </row>
    <row r="45" spans="1:6" ht="13.15" customHeight="1" x14ac:dyDescent="0.25">
      <c r="A45" s="21" t="s">
        <v>12</v>
      </c>
      <c r="B45" s="16"/>
      <c r="C45" s="16"/>
      <c r="D45" s="39"/>
      <c r="E45" s="40"/>
      <c r="F45" s="177">
        <v>5215.37</v>
      </c>
    </row>
  </sheetData>
  <mergeCells count="3">
    <mergeCell ref="A3:F3"/>
    <mergeCell ref="B16:C16"/>
    <mergeCell ref="B20:C20"/>
  </mergeCells>
  <pageMargins left="1.25" right="1.25" top="1" bottom="1" header="0.25" footer="0.2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39903-B115-4937-8D04-811395D05C37}">
  <dimension ref="A2:F48"/>
  <sheetViews>
    <sheetView topLeftCell="A32" workbookViewId="0">
      <selection activeCell="C39" sqref="C39"/>
    </sheetView>
  </sheetViews>
  <sheetFormatPr defaultRowHeight="15" x14ac:dyDescent="0.25"/>
  <cols>
    <col min="1" max="1" width="14.28515625" customWidth="1"/>
    <col min="2" max="2" width="28" customWidth="1"/>
    <col min="3" max="3" width="24.7109375" customWidth="1"/>
    <col min="4" max="4" width="40.42578125" customWidth="1"/>
    <col min="5" max="5" width="9" customWidth="1"/>
    <col min="6" max="6" width="13.28515625" customWidth="1"/>
  </cols>
  <sheetData>
    <row r="2" spans="1:6" ht="51" customHeight="1" x14ac:dyDescent="0.25">
      <c r="A2" s="11" t="s">
        <v>4</v>
      </c>
      <c r="B2" s="11" t="s">
        <v>7</v>
      </c>
      <c r="C2" s="11" t="s">
        <v>8</v>
      </c>
      <c r="D2" s="11" t="s">
        <v>9</v>
      </c>
      <c r="E2" s="11" t="s">
        <v>39</v>
      </c>
      <c r="F2" s="11" t="s">
        <v>10</v>
      </c>
    </row>
    <row r="3" spans="1:6" ht="10.9" customHeight="1" x14ac:dyDescent="0.25">
      <c r="A3" s="422"/>
      <c r="B3" s="422"/>
      <c r="C3" s="422"/>
      <c r="D3" s="422"/>
      <c r="E3" s="422"/>
      <c r="F3" s="422"/>
    </row>
    <row r="4" spans="1:6" x14ac:dyDescent="0.25">
      <c r="A4" s="64" t="s">
        <v>5</v>
      </c>
      <c r="B4" s="174" t="s">
        <v>6</v>
      </c>
      <c r="C4" s="88"/>
      <c r="D4" s="88"/>
      <c r="E4" s="88"/>
      <c r="F4" s="88"/>
    </row>
    <row r="5" spans="1:6" x14ac:dyDescent="0.25">
      <c r="A5" s="51"/>
      <c r="B5" s="31" t="s">
        <v>345</v>
      </c>
      <c r="C5" s="51" t="s">
        <v>351</v>
      </c>
      <c r="D5" s="51" t="s">
        <v>355</v>
      </c>
      <c r="E5" s="87">
        <f t="shared" ref="E5:E47" si="0">F5-(F5/1.2)</f>
        <v>6.7816666666666663</v>
      </c>
      <c r="F5" s="82">
        <v>40.69</v>
      </c>
    </row>
    <row r="6" spans="1:6" x14ac:dyDescent="0.25">
      <c r="A6" s="51"/>
      <c r="B6" s="31" t="s">
        <v>345</v>
      </c>
      <c r="C6" s="51" t="s">
        <v>48</v>
      </c>
      <c r="D6" s="51" t="s">
        <v>107</v>
      </c>
      <c r="E6" s="87">
        <f t="shared" si="0"/>
        <v>9.1999999999999957</v>
      </c>
      <c r="F6" s="82">
        <v>55.2</v>
      </c>
    </row>
    <row r="7" spans="1:6" x14ac:dyDescent="0.25">
      <c r="A7" s="51"/>
      <c r="B7" s="31" t="s">
        <v>346</v>
      </c>
      <c r="C7" s="51" t="s">
        <v>47</v>
      </c>
      <c r="D7" s="51" t="s">
        <v>107</v>
      </c>
      <c r="E7" s="87">
        <f t="shared" si="0"/>
        <v>2.0166666666666657</v>
      </c>
      <c r="F7" s="82">
        <v>12.1</v>
      </c>
    </row>
    <row r="8" spans="1:6" x14ac:dyDescent="0.25">
      <c r="A8" s="25"/>
      <c r="B8" s="25" t="s">
        <v>347</v>
      </c>
      <c r="C8" s="25" t="s">
        <v>352</v>
      </c>
      <c r="D8" s="25" t="s">
        <v>354</v>
      </c>
      <c r="E8" s="87">
        <f t="shared" si="0"/>
        <v>46.25</v>
      </c>
      <c r="F8" s="84">
        <v>277.5</v>
      </c>
    </row>
    <row r="9" spans="1:6" x14ac:dyDescent="0.25">
      <c r="A9" s="48"/>
      <c r="B9" s="32" t="s">
        <v>347</v>
      </c>
      <c r="C9" s="51" t="s">
        <v>48</v>
      </c>
      <c r="D9" s="51" t="s">
        <v>107</v>
      </c>
      <c r="E9" s="87">
        <f t="shared" si="0"/>
        <v>13</v>
      </c>
      <c r="F9" s="84">
        <v>78</v>
      </c>
    </row>
    <row r="10" spans="1:6" x14ac:dyDescent="0.25">
      <c r="A10" s="148"/>
      <c r="B10" s="105" t="s">
        <v>348</v>
      </c>
      <c r="C10" s="25" t="s">
        <v>47</v>
      </c>
      <c r="D10" s="51" t="s">
        <v>107</v>
      </c>
      <c r="E10" s="87">
        <f t="shared" si="0"/>
        <v>17.5</v>
      </c>
      <c r="F10" s="82">
        <v>105</v>
      </c>
    </row>
    <row r="11" spans="1:6" x14ac:dyDescent="0.25">
      <c r="A11" s="25"/>
      <c r="B11" s="25" t="s">
        <v>349</v>
      </c>
      <c r="C11" s="25" t="s">
        <v>353</v>
      </c>
      <c r="D11" s="25" t="s">
        <v>110</v>
      </c>
      <c r="E11" s="87">
        <f t="shared" si="0"/>
        <v>4.1666666666666643</v>
      </c>
      <c r="F11" s="84">
        <v>25</v>
      </c>
    </row>
    <row r="12" spans="1:6" x14ac:dyDescent="0.25">
      <c r="A12" s="25"/>
      <c r="B12" s="25" t="s">
        <v>349</v>
      </c>
      <c r="C12" s="25" t="s">
        <v>47</v>
      </c>
      <c r="D12" s="51" t="s">
        <v>107</v>
      </c>
      <c r="E12" s="87">
        <f t="shared" si="0"/>
        <v>6.68333333333333</v>
      </c>
      <c r="F12" s="84">
        <v>40.1</v>
      </c>
    </row>
    <row r="13" spans="1:6" x14ac:dyDescent="0.25">
      <c r="A13" s="54"/>
      <c r="B13" s="31" t="s">
        <v>350</v>
      </c>
      <c r="C13" s="51" t="s">
        <v>93</v>
      </c>
      <c r="D13" s="51" t="s">
        <v>108</v>
      </c>
      <c r="E13" s="87">
        <f t="shared" si="0"/>
        <v>1.8333333333333321</v>
      </c>
      <c r="F13" s="82">
        <v>11</v>
      </c>
    </row>
    <row r="14" spans="1:6" x14ac:dyDescent="0.25">
      <c r="A14" s="54"/>
      <c r="B14" s="31" t="s">
        <v>350</v>
      </c>
      <c r="C14" s="51" t="s">
        <v>47</v>
      </c>
      <c r="D14" s="51" t="s">
        <v>107</v>
      </c>
      <c r="E14" s="87">
        <f t="shared" si="0"/>
        <v>1.1666666666666661</v>
      </c>
      <c r="F14" s="82">
        <v>7</v>
      </c>
    </row>
    <row r="15" spans="1:6" x14ac:dyDescent="0.25">
      <c r="A15" s="61" t="s">
        <v>63</v>
      </c>
      <c r="B15" s="174" t="s">
        <v>6</v>
      </c>
      <c r="C15" s="125"/>
      <c r="D15" s="125"/>
      <c r="E15" s="94"/>
      <c r="F15" s="97"/>
    </row>
    <row r="16" spans="1:6" x14ac:dyDescent="0.25">
      <c r="A16" s="54"/>
      <c r="B16" s="31" t="s">
        <v>356</v>
      </c>
      <c r="C16" s="51" t="s">
        <v>359</v>
      </c>
      <c r="D16" s="51" t="s">
        <v>163</v>
      </c>
      <c r="E16" s="87">
        <f t="shared" si="0"/>
        <v>31.441666666666663</v>
      </c>
      <c r="F16" s="82">
        <v>188.65</v>
      </c>
    </row>
    <row r="17" spans="1:6" x14ac:dyDescent="0.25">
      <c r="A17" s="25"/>
      <c r="B17" s="25" t="s">
        <v>357</v>
      </c>
      <c r="C17" s="25" t="s">
        <v>360</v>
      </c>
      <c r="D17" s="25" t="s">
        <v>362</v>
      </c>
      <c r="E17" s="87">
        <f t="shared" si="0"/>
        <v>17.849999999999994</v>
      </c>
      <c r="F17" s="84">
        <v>107.1</v>
      </c>
    </row>
    <row r="18" spans="1:6" x14ac:dyDescent="0.25">
      <c r="A18" s="25"/>
      <c r="B18" s="25" t="s">
        <v>358</v>
      </c>
      <c r="C18" s="25" t="s">
        <v>153</v>
      </c>
      <c r="D18" s="25" t="s">
        <v>106</v>
      </c>
      <c r="E18" s="87">
        <f t="shared" si="0"/>
        <v>9.8333333333333286</v>
      </c>
      <c r="F18" s="84">
        <v>59</v>
      </c>
    </row>
    <row r="19" spans="1:6" x14ac:dyDescent="0.25">
      <c r="A19" s="51"/>
      <c r="B19" s="31" t="s">
        <v>348</v>
      </c>
      <c r="C19" s="51" t="s">
        <v>104</v>
      </c>
      <c r="D19" s="51" t="s">
        <v>108</v>
      </c>
      <c r="E19" s="87">
        <f t="shared" si="0"/>
        <v>3.5</v>
      </c>
      <c r="F19" s="82">
        <v>21</v>
      </c>
    </row>
    <row r="20" spans="1:6" x14ac:dyDescent="0.25">
      <c r="A20" s="83" t="s">
        <v>64</v>
      </c>
      <c r="B20" s="115" t="s">
        <v>11</v>
      </c>
      <c r="C20" s="126"/>
      <c r="D20" s="126"/>
      <c r="E20" s="94"/>
      <c r="F20" s="95"/>
    </row>
    <row r="21" spans="1:6" x14ac:dyDescent="0.25">
      <c r="A21" s="51"/>
      <c r="B21" s="107" t="s">
        <v>363</v>
      </c>
      <c r="C21" s="132" t="s">
        <v>364</v>
      </c>
      <c r="D21" s="133" t="s">
        <v>365</v>
      </c>
      <c r="E21" s="87">
        <f t="shared" si="0"/>
        <v>33.333333333333314</v>
      </c>
      <c r="F21" s="103">
        <v>200</v>
      </c>
    </row>
    <row r="22" spans="1:6" x14ac:dyDescent="0.25">
      <c r="A22" s="51"/>
      <c r="B22" s="107" t="s">
        <v>363</v>
      </c>
      <c r="C22" s="132" t="s">
        <v>364</v>
      </c>
      <c r="D22" s="133" t="s">
        <v>365</v>
      </c>
      <c r="E22" s="87">
        <f t="shared" si="0"/>
        <v>7</v>
      </c>
      <c r="F22" s="103">
        <v>42</v>
      </c>
    </row>
    <row r="23" spans="1:6" x14ac:dyDescent="0.25">
      <c r="A23" s="83" t="s">
        <v>80</v>
      </c>
      <c r="B23" s="127" t="s">
        <v>16</v>
      </c>
      <c r="C23" s="125"/>
      <c r="D23" s="125"/>
      <c r="E23" s="94"/>
      <c r="F23" s="97"/>
    </row>
    <row r="24" spans="1:6" x14ac:dyDescent="0.25">
      <c r="A24" s="48"/>
      <c r="B24" s="31" t="s">
        <v>356</v>
      </c>
      <c r="C24" s="51" t="s">
        <v>367</v>
      </c>
      <c r="D24" s="51" t="s">
        <v>368</v>
      </c>
      <c r="E24" s="87">
        <f t="shared" si="0"/>
        <v>212</v>
      </c>
      <c r="F24" s="82">
        <v>1272</v>
      </c>
    </row>
    <row r="25" spans="1:6" x14ac:dyDescent="0.25">
      <c r="A25" s="48"/>
      <c r="B25" s="31" t="s">
        <v>366</v>
      </c>
      <c r="C25" s="51" t="s">
        <v>369</v>
      </c>
      <c r="D25" s="51" t="s">
        <v>370</v>
      </c>
      <c r="E25" s="87">
        <f t="shared" si="0"/>
        <v>3.8699999999999974</v>
      </c>
      <c r="F25" s="82">
        <v>23.22</v>
      </c>
    </row>
    <row r="26" spans="1:6" x14ac:dyDescent="0.25">
      <c r="A26" s="83" t="s">
        <v>81</v>
      </c>
      <c r="B26" s="127" t="s">
        <v>16</v>
      </c>
      <c r="C26" s="125"/>
      <c r="D26" s="125"/>
      <c r="E26" s="94"/>
      <c r="F26" s="97"/>
    </row>
    <row r="27" spans="1:6" ht="25.5" x14ac:dyDescent="0.25">
      <c r="A27" s="48"/>
      <c r="B27" s="31" t="s">
        <v>371</v>
      </c>
      <c r="C27" s="51" t="s">
        <v>40</v>
      </c>
      <c r="D27" s="51" t="s">
        <v>372</v>
      </c>
      <c r="E27" s="87">
        <f t="shared" si="0"/>
        <v>25.083333333333329</v>
      </c>
      <c r="F27" s="82">
        <v>150.5</v>
      </c>
    </row>
    <row r="28" spans="1:6" ht="25.5" x14ac:dyDescent="0.25">
      <c r="A28" s="25"/>
      <c r="B28" s="25" t="s">
        <v>371</v>
      </c>
      <c r="C28" s="51" t="s">
        <v>40</v>
      </c>
      <c r="D28" s="51" t="s">
        <v>372</v>
      </c>
      <c r="E28" s="87">
        <f t="shared" si="0"/>
        <v>25.083333333333329</v>
      </c>
      <c r="F28" s="82">
        <v>150.5</v>
      </c>
    </row>
    <row r="29" spans="1:6" x14ac:dyDescent="0.25">
      <c r="A29" s="83" t="s">
        <v>19</v>
      </c>
      <c r="B29" s="121" t="s">
        <v>13</v>
      </c>
      <c r="C29" s="60"/>
      <c r="D29" s="60"/>
      <c r="E29" s="94"/>
      <c r="F29" s="91"/>
    </row>
    <row r="30" spans="1:6" x14ac:dyDescent="0.25">
      <c r="A30" s="25"/>
      <c r="B30" s="25" t="s">
        <v>348</v>
      </c>
      <c r="C30" s="25" t="s">
        <v>47</v>
      </c>
      <c r="D30" s="124" t="s">
        <v>374</v>
      </c>
      <c r="E30" s="87">
        <f t="shared" si="0"/>
        <v>16.666666666666657</v>
      </c>
      <c r="F30" s="98">
        <v>100</v>
      </c>
    </row>
    <row r="31" spans="1:6" x14ac:dyDescent="0.25">
      <c r="A31" s="48"/>
      <c r="B31" s="25" t="s">
        <v>373</v>
      </c>
      <c r="C31" s="25" t="s">
        <v>249</v>
      </c>
      <c r="D31" s="124" t="s">
        <v>375</v>
      </c>
      <c r="E31" s="87">
        <f t="shared" si="0"/>
        <v>3.663333333333334</v>
      </c>
      <c r="F31" s="98">
        <v>21.98</v>
      </c>
    </row>
    <row r="32" spans="1:6" x14ac:dyDescent="0.25">
      <c r="A32" s="56" t="s">
        <v>20</v>
      </c>
      <c r="B32" s="121"/>
      <c r="C32" s="60"/>
      <c r="D32" s="60"/>
      <c r="E32" s="94"/>
      <c r="F32" s="91"/>
    </row>
    <row r="33" spans="1:6" x14ac:dyDescent="0.25">
      <c r="A33" s="48"/>
      <c r="B33" s="25" t="s">
        <v>349</v>
      </c>
      <c r="C33" s="25" t="s">
        <v>376</v>
      </c>
      <c r="D33" s="25" t="s">
        <v>377</v>
      </c>
      <c r="E33" s="87">
        <f t="shared" si="0"/>
        <v>4.1666666666666643</v>
      </c>
      <c r="F33" s="84">
        <v>25</v>
      </c>
    </row>
    <row r="34" spans="1:6" x14ac:dyDescent="0.25">
      <c r="A34" s="56" t="s">
        <v>21</v>
      </c>
      <c r="B34" s="121" t="s">
        <v>15</v>
      </c>
      <c r="C34" s="60"/>
      <c r="D34" s="60"/>
      <c r="E34" s="94"/>
      <c r="F34" s="91"/>
    </row>
    <row r="35" spans="1:6" x14ac:dyDescent="0.25">
      <c r="A35" s="48"/>
      <c r="B35" s="25" t="s">
        <v>378</v>
      </c>
      <c r="C35" s="25" t="s">
        <v>379</v>
      </c>
      <c r="D35" s="25" t="s">
        <v>383</v>
      </c>
      <c r="E35" s="87">
        <f t="shared" si="0"/>
        <v>338</v>
      </c>
      <c r="F35" s="84">
        <v>2028</v>
      </c>
    </row>
    <row r="36" spans="1:6" ht="25.5" x14ac:dyDescent="0.25">
      <c r="A36" s="25"/>
      <c r="B36" s="25" t="s">
        <v>348</v>
      </c>
      <c r="C36" s="25" t="s">
        <v>380</v>
      </c>
      <c r="D36" s="25" t="s">
        <v>382</v>
      </c>
      <c r="E36" s="87">
        <f t="shared" si="0"/>
        <v>18.333333333333329</v>
      </c>
      <c r="F36" s="84">
        <v>110</v>
      </c>
    </row>
    <row r="37" spans="1:6" x14ac:dyDescent="0.25">
      <c r="A37" s="25"/>
      <c r="B37" s="25" t="s">
        <v>349</v>
      </c>
      <c r="C37" s="25" t="s">
        <v>381</v>
      </c>
      <c r="D37" s="25" t="s">
        <v>382</v>
      </c>
      <c r="E37" s="87">
        <f t="shared" si="0"/>
        <v>2.5</v>
      </c>
      <c r="F37" s="84">
        <v>15</v>
      </c>
    </row>
    <row r="38" spans="1:6" x14ac:dyDescent="0.25">
      <c r="A38" s="56" t="s">
        <v>22</v>
      </c>
      <c r="B38" s="121" t="s">
        <v>15</v>
      </c>
      <c r="C38" s="60"/>
      <c r="D38" s="56"/>
      <c r="E38" s="94"/>
      <c r="F38" s="97"/>
    </row>
    <row r="39" spans="1:6" x14ac:dyDescent="0.25">
      <c r="A39" s="6"/>
      <c r="B39" s="25" t="s">
        <v>384</v>
      </c>
      <c r="C39" s="108" t="s">
        <v>125</v>
      </c>
      <c r="D39" s="108" t="s">
        <v>403</v>
      </c>
      <c r="E39" s="87">
        <f t="shared" si="0"/>
        <v>1.6649999999999991</v>
      </c>
      <c r="F39" s="98">
        <v>9.99</v>
      </c>
    </row>
    <row r="40" spans="1:6" x14ac:dyDescent="0.25">
      <c r="A40" s="6"/>
      <c r="B40" s="25" t="s">
        <v>385</v>
      </c>
      <c r="C40" s="108" t="s">
        <v>390</v>
      </c>
      <c r="D40" s="108" t="s">
        <v>392</v>
      </c>
      <c r="E40" s="87">
        <f t="shared" si="0"/>
        <v>22.833333333333329</v>
      </c>
      <c r="F40" s="98">
        <v>137</v>
      </c>
    </row>
    <row r="41" spans="1:6" x14ac:dyDescent="0.25">
      <c r="A41" s="6"/>
      <c r="B41" s="25" t="s">
        <v>385</v>
      </c>
      <c r="C41" s="108" t="s">
        <v>399</v>
      </c>
      <c r="D41" s="108" t="s">
        <v>393</v>
      </c>
      <c r="E41" s="87">
        <f t="shared" si="0"/>
        <v>29.799999999999983</v>
      </c>
      <c r="F41" s="98">
        <v>178.8</v>
      </c>
    </row>
    <row r="42" spans="1:6" x14ac:dyDescent="0.25">
      <c r="A42" s="6"/>
      <c r="B42" s="25" t="s">
        <v>386</v>
      </c>
      <c r="C42" s="108" t="s">
        <v>400</v>
      </c>
      <c r="D42" s="108" t="s">
        <v>394</v>
      </c>
      <c r="E42" s="87">
        <f t="shared" si="0"/>
        <v>57.399999999999977</v>
      </c>
      <c r="F42" s="98">
        <v>344.4</v>
      </c>
    </row>
    <row r="43" spans="1:6" x14ac:dyDescent="0.25">
      <c r="A43" s="6"/>
      <c r="B43" s="25" t="s">
        <v>345</v>
      </c>
      <c r="C43" s="108" t="s">
        <v>401</v>
      </c>
      <c r="D43" s="108" t="s">
        <v>395</v>
      </c>
      <c r="E43" s="87">
        <f t="shared" si="0"/>
        <v>10</v>
      </c>
      <c r="F43" s="98">
        <v>60</v>
      </c>
    </row>
    <row r="44" spans="1:6" x14ac:dyDescent="0.25">
      <c r="A44" s="6"/>
      <c r="B44" s="25" t="s">
        <v>346</v>
      </c>
      <c r="C44" s="108" t="s">
        <v>93</v>
      </c>
      <c r="D44" s="108" t="s">
        <v>396</v>
      </c>
      <c r="E44" s="87">
        <f t="shared" si="0"/>
        <v>0.33333333333333326</v>
      </c>
      <c r="F44" s="98">
        <v>2</v>
      </c>
    </row>
    <row r="45" spans="1:6" x14ac:dyDescent="0.25">
      <c r="A45" s="6"/>
      <c r="B45" s="25" t="s">
        <v>387</v>
      </c>
      <c r="C45" s="108" t="s">
        <v>391</v>
      </c>
      <c r="D45" s="108" t="s">
        <v>397</v>
      </c>
      <c r="E45" s="87">
        <f t="shared" si="0"/>
        <v>50</v>
      </c>
      <c r="F45" s="98">
        <v>300</v>
      </c>
    </row>
    <row r="46" spans="1:6" x14ac:dyDescent="0.25">
      <c r="A46" s="6"/>
      <c r="B46" s="25" t="s">
        <v>388</v>
      </c>
      <c r="C46" s="108" t="s">
        <v>402</v>
      </c>
      <c r="D46" s="108" t="s">
        <v>398</v>
      </c>
      <c r="E46" s="87">
        <f t="shared" si="0"/>
        <v>1.083333333333333</v>
      </c>
      <c r="F46" s="98">
        <v>6.5</v>
      </c>
    </row>
    <row r="47" spans="1:6" x14ac:dyDescent="0.25">
      <c r="A47" s="6"/>
      <c r="B47" s="25" t="s">
        <v>389</v>
      </c>
      <c r="C47" s="108" t="s">
        <v>327</v>
      </c>
      <c r="D47" s="108" t="s">
        <v>404</v>
      </c>
      <c r="E47" s="87">
        <f t="shared" si="0"/>
        <v>6.5249999999999986</v>
      </c>
      <c r="F47" s="98">
        <v>39.15</v>
      </c>
    </row>
    <row r="48" spans="1:6" ht="18" customHeight="1" x14ac:dyDescent="0.25">
      <c r="A48" s="21" t="s">
        <v>12</v>
      </c>
      <c r="B48" s="6"/>
      <c r="C48" s="42"/>
      <c r="D48" s="42"/>
      <c r="E48" s="40"/>
      <c r="F48" s="179">
        <v>6423.38</v>
      </c>
    </row>
  </sheetData>
  <mergeCells count="1">
    <mergeCell ref="A3:F3"/>
  </mergeCells>
  <pageMargins left="1.25" right="1.25" top="1" bottom="1" header="0.25" footer="0.2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12</vt:i4>
      </vt:variant>
    </vt:vector>
  </HeadingPairs>
  <TitlesOfParts>
    <vt:vector size="57" baseType="lpstr">
      <vt:lpstr>Front Sheet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 2020</vt:lpstr>
      <vt:lpstr>May 2020</vt:lpstr>
      <vt:lpstr>Sheet4</vt:lpstr>
      <vt:lpstr>Sheet5</vt:lpstr>
      <vt:lpstr>Sheet6</vt:lpstr>
      <vt:lpstr>Sheet7</vt:lpstr>
      <vt:lpstr>Sheet8</vt:lpstr>
      <vt:lpstr>Sheet9</vt:lpstr>
      <vt:lpstr>Sheet3</vt:lpstr>
      <vt:lpstr>Sheet2</vt:lpstr>
      <vt:lpstr>June 2020</vt:lpstr>
      <vt:lpstr>July 2020</vt:lpstr>
      <vt:lpstr>Aug 2020</vt:lpstr>
      <vt:lpstr>Sep 2020</vt:lpstr>
      <vt:lpstr>Oct 2020</vt:lpstr>
      <vt:lpstr>Nov 2020</vt:lpstr>
      <vt:lpstr>Dec 2020</vt:lpstr>
      <vt:lpstr>Jan 2021</vt:lpstr>
      <vt:lpstr>Feb 2021</vt:lpstr>
      <vt:lpstr>Mar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'April 2020'!Print_Area</vt:lpstr>
      <vt:lpstr>'Dec 2020'!Print_Area</vt:lpstr>
      <vt:lpstr>December!Print_Area</vt:lpstr>
      <vt:lpstr>'Feb 2021'!Print_Area</vt:lpstr>
      <vt:lpstr>February!Print_Area</vt:lpstr>
      <vt:lpstr>'Jan 2021'!Print_Area</vt:lpstr>
      <vt:lpstr>January!Print_Area</vt:lpstr>
      <vt:lpstr>'June 2020'!Print_Area</vt:lpstr>
      <vt:lpstr>'Mar 2021'!Print_Area</vt:lpstr>
      <vt:lpstr>March!Print_Area</vt:lpstr>
      <vt:lpstr>'May 2020'!Print_Area</vt:lpstr>
      <vt:lpstr>'Nov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Olcot</dc:creator>
  <cp:lastModifiedBy>Menakanth Selvarajah</cp:lastModifiedBy>
  <cp:lastPrinted>2021-04-19T15:49:26Z</cp:lastPrinted>
  <dcterms:created xsi:type="dcterms:W3CDTF">2020-02-19T12:24:59Z</dcterms:created>
  <dcterms:modified xsi:type="dcterms:W3CDTF">2022-04-21T12:47:03Z</dcterms:modified>
</cp:coreProperties>
</file>